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ontrol plazas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0" hidden="1">'Resumen'!$A$4:$B$16</definedName>
    <definedName name="_xlnm._FilterDatabase" localSheetId="1" hidden="1">'Control plazas'!$A$4:$R$104</definedName>
    <definedName name="_xlnm._FilterDatabase" localSheetId="2" hidden="1">'Parámetros'!$A$4:$D$10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,##0 &quot;plazas&quot;"/>
    <numFmt numFmtId="165" formatCode="0.0%"/>
    <numFmt numFmtId="166" formatCode="#,##0.00 [$€-es-ES]"/>
    <numFmt numFmtId="167" formatCode="dd/mm/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i val="1"/>
      <color rgb="005D6B78"/>
      <sz val="9"/>
    </font>
    <font>
      <name val="Aptos"/>
      <b val="1"/>
      <color rgb="00FFFFFF"/>
      <sz val="10"/>
    </font>
    <font>
      <name val="Aptos"/>
      <color rgb="00243447"/>
      <sz val="10"/>
    </font>
    <font>
      <name val="Aptos"/>
      <b val="1"/>
      <color rgb="00243447"/>
      <sz val="10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EAF3F5"/>
      </patternFill>
    </fill>
    <fill>
      <patternFill patternType="solid">
        <fgColor rgb="00FFFFFF"/>
      </patternFill>
    </fill>
    <fill>
      <patternFill patternType="solid">
        <fgColor rgb="00FFF6E8"/>
      </patternFill>
    </fill>
  </fills>
  <borders count="2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3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3" fontId="5" fillId="5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7" fontId="5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67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left" vertical="center" wrapText="1"/>
    </xf>
    <xf numFmtId="3" fontId="4" fillId="6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  <dxf>
      <font>
        <name val="Aptos"/>
        <b val="1"/>
        <color rgb="000F6B45"/>
        <sz val="10"/>
      </font>
    </dxf>
    <dxf>
      <font>
        <name val="Aptos"/>
        <b val="1"/>
        <color rgb="0017253A"/>
        <sz val="10"/>
      </font>
      <fill>
        <patternFill patternType="solid">
          <fgColor rgb="00F2B84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253A"/>
    <outlinePr summaryBelow="1" summaryRight="1"/>
    <pageSetUpPr fitToPage="1"/>
  </sheetPr>
  <dimension ref="A1:D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3" customWidth="1" min="3" max="3"/>
    <col width="3" customWidth="1" min="4" max="4"/>
  </cols>
  <sheetData>
    <row r="1" ht="28" customHeight="1">
      <c r="A1" s="1" t="inlineStr">
        <is>
          <t>Riesgo de sobreventa de plazas</t>
        </is>
      </c>
    </row>
    <row r="2" ht="20" customHeight="1">
      <c r="A2" s="2" t="inlineStr">
        <is>
          <t>Indicadores calculados a partir del control operativo; todos los ejemplos son ficticios.</t>
        </is>
      </c>
    </row>
    <row r="3"/>
    <row r="4">
      <c r="A4" s="3" t="inlineStr">
        <is>
          <t>Indicador</t>
        </is>
      </c>
      <c r="B4" s="3" t="inlineStr">
        <is>
          <t>Valor</t>
        </is>
      </c>
    </row>
    <row r="5" ht="22" customHeight="1">
      <c r="A5" s="4" t="inlineStr">
        <is>
          <t>Registros de salida</t>
        </is>
      </c>
      <c r="B5" s="5">
        <f>COUNTIF('Control plazas'!$B$5:$B$104,"&lt;&gt;")</f>
        <v/>
      </c>
    </row>
    <row r="6" ht="22" customHeight="1">
      <c r="A6" s="6" t="inlineStr">
        <is>
          <t>Salidas abiertas</t>
        </is>
      </c>
      <c r="B6" s="7">
        <f>COUNTIF('Control plazas'!$P$5:$P$104,"Abierta")</f>
        <v/>
      </c>
    </row>
    <row r="7" ht="22" customHeight="1">
      <c r="A7" s="4" t="inlineStr">
        <is>
          <t>Casos en sobreventa</t>
        </is>
      </c>
      <c r="B7" s="5">
        <f>COUNTIF('Control plazas'!$Q$5:$Q$104,"Sobreventa")</f>
        <v/>
      </c>
    </row>
    <row r="8" ht="22" customHeight="1">
      <c r="A8" s="6" t="inlineStr">
        <is>
          <t>Casos con riesgo alto</t>
        </is>
      </c>
      <c r="B8" s="7">
        <f>COUNTIF('Control plazas'!$Q$5:$Q$104,"Riesgo alto")</f>
        <v/>
      </c>
    </row>
    <row r="9" ht="22" customHeight="1">
      <c r="A9" s="4" t="inlineStr">
        <is>
          <t>Registros que requieren comprobación</t>
        </is>
      </c>
      <c r="B9" s="5">
        <f>COUNTIF('Control plazas'!$Q$5:$Q$104,"Comprobar capacidad")+COUNTIF('Control plazas'!$Q$5:$Q$104,"Revisar datos")+COUNTIF('Control plazas'!$Q$5:$Q$104,"Revisar umbral")</f>
        <v/>
      </c>
    </row>
    <row r="10" ht="22" customHeight="1">
      <c r="A10" s="6" t="inlineStr">
        <is>
          <t>Capacidad efectiva activa</t>
        </is>
      </c>
      <c r="B10" s="8">
        <f>SUMIFS('Control plazas'!$J$5:$J$104,'Control plazas'!$P$5:$P$104,"Abierta")+SUMIFS('Control plazas'!$J$5:$J$104,'Control plazas'!$P$5:$P$104,"Cerrada")</f>
        <v/>
      </c>
    </row>
    <row r="11" ht="22" customHeight="1">
      <c r="A11" s="4" t="inlineStr">
        <is>
          <t>Plazas comprometidas activas</t>
        </is>
      </c>
      <c r="B11" s="9">
        <f>SUMIFS('Control plazas'!$F$5:$F$104,'Control plazas'!$P$5:$P$104,"Abierta")+SUMIFS('Control plazas'!$G$5:$G$104,'Control plazas'!$P$5:$P$104,"Abierta")+SUMIFS('Control plazas'!$F$5:$F$104,'Control plazas'!$P$5:$P$104,"Cerrada")+SUMIFS('Control plazas'!$G$5:$G$104,'Control plazas'!$P$5:$P$104,"Cerrada")</f>
        <v/>
      </c>
    </row>
    <row r="12" ht="22" customHeight="1">
      <c r="A12" s="6" t="inlineStr">
        <is>
          <t>Ocupación global activa</t>
        </is>
      </c>
      <c r="B12" s="10">
        <f>IFERROR(B11/B10,"")</f>
        <v/>
      </c>
    </row>
    <row r="13" ht="22" customHeight="1">
      <c r="A13" s="4" t="inlineStr">
        <is>
          <t>Disponibilidad neta activa</t>
        </is>
      </c>
      <c r="B13" s="9">
        <f>SUMIFS('Control plazas'!$K$5:$K$104,'Control plazas'!$P$5:$P$104,"Abierta")+SUMIFS('Control plazas'!$K$5:$K$104,'Control plazas'!$P$5:$P$104,"Cerrada")</f>
        <v/>
      </c>
    </row>
    <row r="14" ht="22" customHeight="1">
      <c r="A14" s="6" t="inlineStr">
        <is>
          <t>Importe previsto activo</t>
        </is>
      </c>
      <c r="B14" s="11">
        <f>SUMIFS('Control plazas'!$M$5:$M$104,'Control plazas'!$P$5:$P$104,"Abierta")+SUMIFS('Control plazas'!$M$5:$M$104,'Control plazas'!$P$5:$P$104,"Cerrada")</f>
        <v/>
      </c>
    </row>
    <row r="15" ht="22" customHeight="1">
      <c r="A15" s="4" t="inlineStr">
        <is>
          <t>Avisos en el horizonte próximo</t>
        </is>
      </c>
      <c r="B15" s="5">
        <f>COUNTIFS('Control plazas'!$E$5:$E$104,"&gt;="&amp;TODAY(),'Control plazas'!$E$5:$E$104,"&lt;="&amp;TODAY()+'Parámetros'!$B$7,'Control plazas'!$Q$5:$Q$104,"Sobreventa")+COUNTIFS('Control plazas'!$E$5:$E$104,"&gt;="&amp;TODAY(),'Control plazas'!$E$5:$E$104,"&lt;="&amp;TODAY()+'Parámetros'!$B$7,'Control plazas'!$Q$5:$Q$104,"Riesgo alto")</f>
        <v/>
      </c>
    </row>
    <row r="16" ht="22" customHeight="1">
      <c r="A16" s="6" t="inlineStr">
        <is>
          <t>Fecha de cálculo</t>
        </is>
      </c>
      <c r="B16" s="12">
        <f>TODAY()</f>
        <v/>
      </c>
    </row>
  </sheetData>
  <autoFilter ref="A4:B16"/>
  <mergeCells count="1">
    <mergeCell ref="A1:D1"/>
  </mergeCells>
  <conditionalFormatting sqref="B7:B9">
    <cfRule type="expression" priority="1" dxfId="0">
      <formula>B7&gt;0</formula>
    </cfRule>
    <cfRule type="expression" priority="3" dxfId="1">
      <formula>B7=0</formula>
    </cfRule>
  </conditionalFormatting>
  <conditionalFormatting sqref="B15">
    <cfRule type="expression" priority="2" dxfId="2">
      <formula>B15&gt;0</formula>
    </cfRule>
  </conditionalFormatting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6D77"/>
    <outlinePr summaryBelow="1" summaryRight="1"/>
    <pageSetUpPr fitToPage="1"/>
  </sheetPr>
  <dimension ref="A1:R104"/>
  <sheetViews>
    <sheetView showGridLines="0" workbookViewId="0">
      <pane xSplit="5" ySplit="4" topLeftCell="F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7" customWidth="1" min="1" max="1"/>
    <col width="15" customWidth="1" min="2" max="2"/>
    <col width="27" customWidth="1" min="3" max="3"/>
    <col width="28" customWidth="1" min="4" max="4"/>
    <col width="13" customWidth="1" min="5" max="5"/>
    <col width="15" customWidth="1" min="6" max="6"/>
    <col width="16" customWidth="1" min="7" max="7"/>
    <col width="18" customWidth="1" min="8" max="8"/>
    <col width="16" customWidth="1" min="9" max="9"/>
    <col width="18" customWidth="1" min="10" max="10"/>
    <col width="18" customWidth="1" min="11" max="11"/>
    <col width="13" customWidth="1" min="12" max="12"/>
    <col width="17" customWidth="1" min="13" max="13"/>
    <col width="31" customWidth="1" min="14" max="14"/>
    <col width="27" customWidth="1" min="15" max="15"/>
    <col width="13" customWidth="1" min="16" max="16"/>
    <col width="21" customWidth="1" min="17" max="17"/>
    <col width="38" customWidth="1" min="18" max="18"/>
  </cols>
  <sheetData>
    <row r="1" ht="28" customHeight="1">
      <c r="A1" s="1" t="inlineStr">
        <is>
          <t>Control operativo del riesgo de sobreventa de plazas</t>
        </is>
      </c>
    </row>
    <row r="2" ht="20" customHeight="1">
      <c r="A2" s="2" t="inlineStr">
        <is>
          <t>Introduzca datos agregados por salida y revise los avisos manualmente; las celdas color crema son editables.</t>
        </is>
      </c>
    </row>
    <row r="3"/>
    <row r="4" ht="38" customHeight="1">
      <c r="A4" s="3" t="inlineStr">
        <is>
          <t>Expediente</t>
        </is>
      </c>
      <c r="B4" s="3" t="inlineStr">
        <is>
          <t>Salida</t>
        </is>
      </c>
      <c r="C4" s="3" t="inlineStr">
        <is>
          <t>Viajero o grupo</t>
        </is>
      </c>
      <c r="D4" s="3" t="inlineStr">
        <is>
          <t>Servicio</t>
        </is>
      </c>
      <c r="E4" s="3" t="inlineStr">
        <is>
          <t>Fecha</t>
        </is>
      </c>
      <c r="F4" s="3" t="inlineStr">
        <is>
          <t>Plazas vendidas</t>
        </is>
      </c>
      <c r="G4" s="3" t="inlineStr">
        <is>
          <t>Plazas bloqueadas</t>
        </is>
      </c>
      <c r="H4" s="3" t="inlineStr">
        <is>
          <t>Capacidad contratada</t>
        </is>
      </c>
      <c r="I4" s="3" t="inlineStr">
        <is>
          <t>Ajuste operativo</t>
        </is>
      </c>
      <c r="J4" s="3" t="inlineStr">
        <is>
          <t>Capacidad efectiva</t>
        </is>
      </c>
      <c r="K4" s="3" t="inlineStr">
        <is>
          <t>Plazas disponibles</t>
        </is>
      </c>
      <c r="L4" s="3" t="inlineStr">
        <is>
          <t>Ocupación</t>
        </is>
      </c>
      <c r="M4" s="3" t="inlineStr">
        <is>
          <t>Importe previsto</t>
        </is>
      </c>
      <c r="N4" s="3" t="inlineStr">
        <is>
          <t>Proveedor</t>
        </is>
      </c>
      <c r="O4" s="3" t="inlineStr">
        <is>
          <t>Responsable</t>
        </is>
      </c>
      <c r="P4" s="3" t="inlineStr">
        <is>
          <t>Estado</t>
        </is>
      </c>
      <c r="Q4" s="3" t="inlineStr">
        <is>
          <t>Riesgo</t>
        </is>
      </c>
      <c r="R4" s="3" t="inlineStr">
        <is>
          <t>Comprobación humana</t>
        </is>
      </c>
    </row>
    <row r="5" ht="34" customHeight="1">
      <c r="A5" s="13" t="inlineStr">
        <is>
          <t>EXP-FIC-0001</t>
        </is>
      </c>
      <c r="B5" s="13" t="inlineStr">
        <is>
          <t>SAL-FIC-001</t>
        </is>
      </c>
      <c r="C5" s="13" t="inlineStr">
        <is>
          <t>Grupo Ficticio Aurora 01</t>
        </is>
      </c>
      <c r="D5" s="13" t="inlineStr">
        <is>
          <t>Circuito Aurora Inventada</t>
        </is>
      </c>
      <c r="E5" s="14" t="n">
        <v>46283</v>
      </c>
      <c r="F5" s="15" t="n">
        <v>18</v>
      </c>
      <c r="G5" s="15" t="n">
        <v>3</v>
      </c>
      <c r="H5" s="15" t="n">
        <v>20</v>
      </c>
      <c r="I5" s="15" t="n">
        <v>0</v>
      </c>
      <c r="J5" s="16">
        <f>IF(OR($B5="",$H5=""),"",IFERROR($H5+IF($I5="",0,$I5),""))</f>
        <v/>
      </c>
      <c r="K5" s="16">
        <f>IF(OR($B5="",$J5="",$F5="",$G5=""),"",IFERROR($J5-$F5-$G5,""))</f>
        <v/>
      </c>
      <c r="L5" s="17">
        <f>IF(OR($B5="",$J5="",$F5="",$G5=""),"",IFERROR(($F5+$G5)/$J5,""))</f>
        <v/>
      </c>
      <c r="M5" s="18" t="n">
        <v>2480.5</v>
      </c>
      <c r="N5" s="13" t="inlineStr">
        <is>
          <t>Operadora Ficticia Nébula</t>
        </is>
      </c>
      <c r="O5" s="13" t="inlineStr">
        <is>
          <t>Alba Ficticia - Operaciones</t>
        </is>
      </c>
      <c r="P5" s="19" t="inlineStr">
        <is>
          <t>Abierta</t>
        </is>
      </c>
      <c r="Q5" s="20">
        <f>IF($B5="","",IF(OR($A5="",$C5="",$D5="",$E5="",$F5="",$G5="",$H5="",$M5="",$N5="",$O5="",$P5=""),"Revisar datos",IF($P5="Cancelada","Cancelada",IF('Parámetros'!$B$5="","Revisar umbral",IF($J5&lt;=0,"Comprobar capacidad",IF($K5&lt;0,"Sobreventa",IF($L5&gt;='Parámetros'!$B$5,"Riesgo alto","Controlado")))))))</f>
        <v/>
      </c>
      <c r="R5" s="21">
        <f>IF($B5="","",IF($Q5="Sobreventa","Comprobar cupo y frenar nuevas ventas",IF($Q5="Riesgo alto","Revisar cupo antes de confirmar",IF($Q5="Comprobar capacidad","Validar capacidad con el proveedor",IF($Q5="Revisar datos","Completar el registro y revisarlo",IF($Q5="Revisar umbral","Completar el umbral en Parámetros",IF($Q5="Cancelada","Revisar expedientes antes de excluir","Mantener revisión manual")))))))</f>
        <v/>
      </c>
    </row>
    <row r="6" ht="34" customHeight="1">
      <c r="A6" s="13" t="inlineStr">
        <is>
          <t>EXP-FIC-0002</t>
        </is>
      </c>
      <c r="B6" s="13" t="inlineStr">
        <is>
          <t>SAL-FIC-002</t>
        </is>
      </c>
      <c r="C6" s="13" t="inlineStr">
        <is>
          <t>Grupo Ficticio Bruma 02</t>
        </is>
      </c>
      <c r="D6" s="13" t="inlineStr">
        <is>
          <t>Chárter Bruma Ficticio</t>
        </is>
      </c>
      <c r="E6" s="14" t="n">
        <v>46288</v>
      </c>
      <c r="F6" s="15" t="n">
        <v>20</v>
      </c>
      <c r="G6" s="15" t="n">
        <v>4</v>
      </c>
      <c r="H6" s="15" t="n">
        <v>30</v>
      </c>
      <c r="I6" s="15" t="n">
        <v>-2</v>
      </c>
      <c r="J6" s="22">
        <f>IF(OR($B6="",$H6=""),"",IFERROR($H6+IF($I6="",0,$I6),""))</f>
        <v/>
      </c>
      <c r="K6" s="22">
        <f>IF(OR($B6="",$J6="",$F6="",$G6=""),"",IFERROR($J6-$F6-$G6,""))</f>
        <v/>
      </c>
      <c r="L6" s="23">
        <f>IF(OR($B6="",$J6="",$F6="",$G6=""),"",IFERROR(($F6+$G6)/$J6,""))</f>
        <v/>
      </c>
      <c r="M6" s="18" t="n">
        <v>5140.75</v>
      </c>
      <c r="N6" s="13" t="inlineStr">
        <is>
          <t>Transportes Imaginarios Boreal</t>
        </is>
      </c>
      <c r="O6" s="13" t="inlineStr">
        <is>
          <t>Bruno Ficticio - Reservas</t>
        </is>
      </c>
      <c r="P6" s="19" t="inlineStr">
        <is>
          <t>Abierta</t>
        </is>
      </c>
      <c r="Q6" s="24">
        <f>IF($B6="","",IF(OR($A6="",$C6="",$D6="",$E6="",$F6="",$G6="",$H6="",$M6="",$N6="",$O6="",$P6=""),"Revisar datos",IF($P6="Cancelada","Cancelada",IF('Parámetros'!$B$5="","Revisar umbral",IF($J6&lt;=0,"Comprobar capacidad",IF($K6&lt;0,"Sobreventa",IF($L6&gt;='Parámetros'!$B$5,"Riesgo alto","Controlado")))))))</f>
        <v/>
      </c>
      <c r="R6" s="25">
        <f>IF($B6="","",IF($Q6="Sobreventa","Comprobar cupo y frenar nuevas ventas",IF($Q6="Riesgo alto","Revisar cupo antes de confirmar",IF($Q6="Comprobar capacidad","Validar capacidad con el proveedor",IF($Q6="Revisar datos","Completar el registro y revisarlo",IF($Q6="Revisar umbral","Completar el umbral en Parámetros",IF($Q6="Cancelada","Revisar expedientes antes de excluir","Mantener revisión manual")))))))</f>
        <v/>
      </c>
    </row>
    <row r="7" ht="34" customHeight="1">
      <c r="A7" s="13" t="inlineStr">
        <is>
          <t>EXP-FIC-0003</t>
        </is>
      </c>
      <c r="B7" s="13" t="inlineStr">
        <is>
          <t>SAL-FIC-003</t>
        </is>
      </c>
      <c r="C7" s="13" t="inlineStr">
        <is>
          <t>Grupo Ficticio Coral 03</t>
        </is>
      </c>
      <c r="D7" s="13" t="inlineStr">
        <is>
          <t>Escapada Coral Inventada</t>
        </is>
      </c>
      <c r="E7" s="14" t="n">
        <v>46294</v>
      </c>
      <c r="F7" s="15" t="n">
        <v>5</v>
      </c>
      <c r="G7" s="15" t="n">
        <v>0</v>
      </c>
      <c r="H7" s="15" t="n">
        <v>12</v>
      </c>
      <c r="I7" s="15" t="n">
        <v>0</v>
      </c>
      <c r="J7" s="16">
        <f>IF(OR($B7="",$H7=""),"",IFERROR($H7+IF($I7="",0,$I7),""))</f>
        <v/>
      </c>
      <c r="K7" s="16">
        <f>IF(OR($B7="",$J7="",$F7="",$G7=""),"",IFERROR($J7-$F7-$G7,""))</f>
        <v/>
      </c>
      <c r="L7" s="17">
        <f>IF(OR($B7="",$J7="",$F7="",$G7=""),"",IFERROR(($F7+$G7)/$J7,""))</f>
        <v/>
      </c>
      <c r="M7" s="18" t="n">
        <v>1325</v>
      </c>
      <c r="N7" s="13" t="inlineStr">
        <is>
          <t>Estancias Ficticias Mirador</t>
        </is>
      </c>
      <c r="O7" s="13" t="inlineStr">
        <is>
          <t>Celia Ficticia - Producto</t>
        </is>
      </c>
      <c r="P7" s="19" t="inlineStr">
        <is>
          <t>Abierta</t>
        </is>
      </c>
      <c r="Q7" s="20">
        <f>IF($B7="","",IF(OR($A7="",$C7="",$D7="",$E7="",$F7="",$G7="",$H7="",$M7="",$N7="",$O7="",$P7=""),"Revisar datos",IF($P7="Cancelada","Cancelada",IF('Parámetros'!$B$5="","Revisar umbral",IF($J7&lt;=0,"Comprobar capacidad",IF($K7&lt;0,"Sobreventa",IF($L7&gt;='Parámetros'!$B$5,"Riesgo alto","Controlado")))))))</f>
        <v/>
      </c>
      <c r="R7" s="21">
        <f>IF($B7="","",IF($Q7="Sobreventa","Comprobar cupo y frenar nuevas ventas",IF($Q7="Riesgo alto","Revisar cupo antes de confirmar",IF($Q7="Comprobar capacidad","Validar capacidad con el proveedor",IF($Q7="Revisar datos","Completar el registro y revisarlo",IF($Q7="Revisar umbral","Completar el umbral en Parámetros",IF($Q7="Cancelada","Revisar expedientes antes de excluir","Mantener revisión manual")))))))</f>
        <v/>
      </c>
    </row>
    <row r="8" ht="34" customHeight="1">
      <c r="A8" s="13" t="inlineStr">
        <is>
          <t>EXP-FIC-0004</t>
        </is>
      </c>
      <c r="B8" s="13" t="inlineStr">
        <is>
          <t>SAL-FIC-004</t>
        </is>
      </c>
      <c r="C8" s="13" t="inlineStr">
        <is>
          <t>Grupo Ficticio Duna 04</t>
        </is>
      </c>
      <c r="D8" s="13" t="inlineStr">
        <is>
          <t>Ruta Duna Ficticia</t>
        </is>
      </c>
      <c r="E8" s="14" t="n">
        <v>46301</v>
      </c>
      <c r="F8" s="15" t="n">
        <v>34</v>
      </c>
      <c r="G8" s="15" t="n">
        <v>6</v>
      </c>
      <c r="H8" s="15" t="n">
        <v>45</v>
      </c>
      <c r="I8" s="15" t="n">
        <v>0</v>
      </c>
      <c r="J8" s="22">
        <f>IF(OR($B8="",$H8=""),"",IFERROR($H8+IF($I8="",0,$I8),""))</f>
        <v/>
      </c>
      <c r="K8" s="22">
        <f>IF(OR($B8="",$J8="",$F8="",$G8=""),"",IFERROR($J8-$F8-$G8,""))</f>
        <v/>
      </c>
      <c r="L8" s="23">
        <f>IF(OR($B8="",$J8="",$F8="",$G8=""),"",IFERROR(($F8+$G8)/$J8,""))</f>
        <v/>
      </c>
      <c r="M8" s="18" t="n">
        <v>8920.4</v>
      </c>
      <c r="N8" s="13" t="inlineStr">
        <is>
          <t>Rutas Inventadas Horizonte</t>
        </is>
      </c>
      <c r="O8" s="13" t="inlineStr">
        <is>
          <t>Diego Ficticio - Ventas</t>
        </is>
      </c>
      <c r="P8" s="19" t="inlineStr">
        <is>
          <t>Abierta</t>
        </is>
      </c>
      <c r="Q8" s="24">
        <f>IF($B8="","",IF(OR($A8="",$C8="",$D8="",$E8="",$F8="",$G8="",$H8="",$M8="",$N8="",$O8="",$P8=""),"Revisar datos",IF($P8="Cancelada","Cancelada",IF('Parámetros'!$B$5="","Revisar umbral",IF($J8&lt;=0,"Comprobar capacidad",IF($K8&lt;0,"Sobreventa",IF($L8&gt;='Parámetros'!$B$5,"Riesgo alto","Controlado")))))))</f>
        <v/>
      </c>
      <c r="R8" s="25">
        <f>IF($B8="","",IF($Q8="Sobreventa","Comprobar cupo y frenar nuevas ventas",IF($Q8="Riesgo alto","Revisar cupo antes de confirmar",IF($Q8="Comprobar capacidad","Validar capacidad con el proveedor",IF($Q8="Revisar datos","Completar el registro y revisarlo",IF($Q8="Revisar umbral","Completar el umbral en Parámetros",IF($Q8="Cancelada","Revisar expedientes antes de excluir","Mantener revisión manual")))))))</f>
        <v/>
      </c>
    </row>
    <row r="9" ht="34" customHeight="1">
      <c r="A9" s="13" t="inlineStr">
        <is>
          <t>EXP-FIC-0005</t>
        </is>
      </c>
      <c r="B9" s="13" t="inlineStr">
        <is>
          <t>SAL-FIC-005</t>
        </is>
      </c>
      <c r="C9" s="13" t="inlineStr">
        <is>
          <t>Grupo Ficticio Estela 05</t>
        </is>
      </c>
      <c r="D9" s="13" t="inlineStr">
        <is>
          <t>Travesía Estela Inventada</t>
        </is>
      </c>
      <c r="E9" s="14" t="n">
        <v>46311</v>
      </c>
      <c r="F9" s="15" t="n">
        <v>15</v>
      </c>
      <c r="G9" s="15" t="n">
        <v>0</v>
      </c>
      <c r="H9" s="15" t="n">
        <v>16</v>
      </c>
      <c r="I9" s="15" t="n">
        <v>-1</v>
      </c>
      <c r="J9" s="16">
        <f>IF(OR($B9="",$H9=""),"",IFERROR($H9+IF($I9="",0,$I9),""))</f>
        <v/>
      </c>
      <c r="K9" s="16">
        <f>IF(OR($B9="",$J9="",$F9="",$G9=""),"",IFERROR($J9-$F9-$G9,""))</f>
        <v/>
      </c>
      <c r="L9" s="17">
        <f>IF(OR($B9="",$J9="",$F9="",$G9=""),"",IFERROR(($F9+$G9)/$J9,""))</f>
        <v/>
      </c>
      <c r="M9" s="18" t="n">
        <v>3760</v>
      </c>
      <c r="N9" s="13" t="inlineStr">
        <is>
          <t>Operadora Ficticia Nébula</t>
        </is>
      </c>
      <c r="O9" s="13" t="inlineStr">
        <is>
          <t>Alba Ficticia - Operaciones</t>
        </is>
      </c>
      <c r="P9" s="19" t="inlineStr">
        <is>
          <t>Abierta</t>
        </is>
      </c>
      <c r="Q9" s="20">
        <f>IF($B9="","",IF(OR($A9="",$C9="",$D9="",$E9="",$F9="",$G9="",$H9="",$M9="",$N9="",$O9="",$P9=""),"Revisar datos",IF($P9="Cancelada","Cancelada",IF('Parámetros'!$B$5="","Revisar umbral",IF($J9&lt;=0,"Comprobar capacidad",IF($K9&lt;0,"Sobreventa",IF($L9&gt;='Parámetros'!$B$5,"Riesgo alto","Controlado")))))))</f>
        <v/>
      </c>
      <c r="R9" s="21">
        <f>IF($B9="","",IF($Q9="Sobreventa","Comprobar cupo y frenar nuevas ventas",IF($Q9="Riesgo alto","Revisar cupo antes de confirmar",IF($Q9="Comprobar capacidad","Validar capacidad con el proveedor",IF($Q9="Revisar datos","Completar el registro y revisarlo",IF($Q9="Revisar umbral","Completar el umbral en Parámetros",IF($Q9="Cancelada","Revisar expedientes antes de excluir","Mantener revisión manual")))))))</f>
        <v/>
      </c>
    </row>
    <row r="10" ht="34" customHeight="1">
      <c r="A10" s="13" t="inlineStr">
        <is>
          <t>EXP-FIC-0006</t>
        </is>
      </c>
      <c r="B10" s="13" t="inlineStr">
        <is>
          <t>SAL-FIC-006</t>
        </is>
      </c>
      <c r="C10" s="13" t="inlineStr">
        <is>
          <t>Grupo Ficticio Faro 06</t>
        </is>
      </c>
      <c r="D10" s="13" t="inlineStr">
        <is>
          <t>Minicircuito Faro Ficticio</t>
        </is>
      </c>
      <c r="E10" s="14" t="n">
        <v>46318</v>
      </c>
      <c r="F10" s="15" t="n">
        <v>11</v>
      </c>
      <c r="G10" s="15" t="n">
        <v>0</v>
      </c>
      <c r="H10" s="15" t="n">
        <v>10</v>
      </c>
      <c r="I10" s="15" t="n">
        <v>0</v>
      </c>
      <c r="J10" s="22">
        <f>IF(OR($B10="",$H10=""),"",IFERROR($H10+IF($I10="",0,$I10),""))</f>
        <v/>
      </c>
      <c r="K10" s="22">
        <f>IF(OR($B10="",$J10="",$F10="",$G10=""),"",IFERROR($J10-$F10-$G10,""))</f>
        <v/>
      </c>
      <c r="L10" s="23">
        <f>IF(OR($B10="",$J10="",$F10="",$G10=""),"",IFERROR(($F10+$G10)/$J10,""))</f>
        <v/>
      </c>
      <c r="M10" s="18" t="n">
        <v>2145.9</v>
      </c>
      <c r="N10" s="13" t="inlineStr">
        <is>
          <t>Estancias Ficticias Mirador</t>
        </is>
      </c>
      <c r="O10" s="13" t="inlineStr">
        <is>
          <t>Bruno Ficticio - Reservas</t>
        </is>
      </c>
      <c r="P10" s="19" t="inlineStr">
        <is>
          <t>Abierta</t>
        </is>
      </c>
      <c r="Q10" s="24">
        <f>IF($B10="","",IF(OR($A10="",$C10="",$D10="",$E10="",$F10="",$G10="",$H10="",$M10="",$N10="",$O10="",$P10=""),"Revisar datos",IF($P10="Cancelada","Cancelada",IF('Parámetros'!$B$5="","Revisar umbral",IF($J10&lt;=0,"Comprobar capacidad",IF($K10&lt;0,"Sobreventa",IF($L10&gt;='Parámetros'!$B$5,"Riesgo alto","Controlado")))))))</f>
        <v/>
      </c>
      <c r="R10" s="25">
        <f>IF($B10="","",IF($Q10="Sobreventa","Comprobar cupo y frenar nuevas ventas",IF($Q10="Riesgo alto","Revisar cupo antes de confirmar",IF($Q10="Comprobar capacidad","Validar capacidad con el proveedor",IF($Q10="Revisar datos","Completar el registro y revisarlo",IF($Q10="Revisar umbral","Completar el umbral en Parámetros",IF($Q10="Cancelada","Revisar expedientes antes de excluir","Mantener revisión manual")))))))</f>
        <v/>
      </c>
    </row>
    <row r="11" ht="34" customHeight="1">
      <c r="A11" s="13" t="inlineStr">
        <is>
          <t>EXP-FIC-0007</t>
        </is>
      </c>
      <c r="B11" s="13" t="inlineStr">
        <is>
          <t>SAL-FIC-007</t>
        </is>
      </c>
      <c r="C11" s="13" t="inlineStr">
        <is>
          <t>Grupo Ficticio Glaciar 07</t>
        </is>
      </c>
      <c r="D11" s="13" t="inlineStr">
        <is>
          <t>Circuito Glaciar Inventado</t>
        </is>
      </c>
      <c r="E11" s="14" t="n">
        <v>46336</v>
      </c>
      <c r="F11" s="15" t="n">
        <v>20</v>
      </c>
      <c r="G11" s="15" t="n">
        <v>5</v>
      </c>
      <c r="H11" s="15" t="n">
        <v>50</v>
      </c>
      <c r="I11" s="15" t="n">
        <v>5</v>
      </c>
      <c r="J11" s="16">
        <f>IF(OR($B11="",$H11=""),"",IFERROR($H11+IF($I11="",0,$I11),""))</f>
        <v/>
      </c>
      <c r="K11" s="16">
        <f>IF(OR($B11="",$J11="",$F11="",$G11=""),"",IFERROR($J11-$F11-$G11,""))</f>
        <v/>
      </c>
      <c r="L11" s="17">
        <f>IF(OR($B11="",$J11="",$F11="",$G11=""),"",IFERROR(($F11+$G11)/$J11,""))</f>
        <v/>
      </c>
      <c r="M11" s="18" t="n">
        <v>6640.25</v>
      </c>
      <c r="N11" s="13" t="inlineStr">
        <is>
          <t>Transportes Imaginarios Boreal</t>
        </is>
      </c>
      <c r="O11" s="13" t="inlineStr">
        <is>
          <t>Celia Ficticia - Producto</t>
        </is>
      </c>
      <c r="P11" s="19" t="inlineStr">
        <is>
          <t>Abierta</t>
        </is>
      </c>
      <c r="Q11" s="20">
        <f>IF($B11="","",IF(OR($A11="",$C11="",$D11="",$E11="",$F11="",$G11="",$H11="",$M11="",$N11="",$O11="",$P11=""),"Revisar datos",IF($P11="Cancelada","Cancelada",IF('Parámetros'!$B$5="","Revisar umbral",IF($J11&lt;=0,"Comprobar capacidad",IF($K11&lt;0,"Sobreventa",IF($L11&gt;='Parámetros'!$B$5,"Riesgo alto","Controlado")))))))</f>
        <v/>
      </c>
      <c r="R11" s="21">
        <f>IF($B11="","",IF($Q11="Sobreventa","Comprobar cupo y frenar nuevas ventas",IF($Q11="Riesgo alto","Revisar cupo antes de confirmar",IF($Q11="Comprobar capacidad","Validar capacidad con el proveedor",IF($Q11="Revisar datos","Completar el registro y revisarlo",IF($Q11="Revisar umbral","Completar el umbral en Parámetros",IF($Q11="Cancelada","Revisar expedientes antes de excluir","Mantener revisión manual")))))))</f>
        <v/>
      </c>
    </row>
    <row r="12" ht="34" customHeight="1">
      <c r="A12" s="13" t="inlineStr">
        <is>
          <t>EXP-FIC-0008</t>
        </is>
      </c>
      <c r="B12" s="13" t="inlineStr">
        <is>
          <t>SAL-FIC-008</t>
        </is>
      </c>
      <c r="C12" s="13" t="inlineStr">
        <is>
          <t>Grupo Ficticio Isla 08</t>
        </is>
      </c>
      <c r="D12" s="13" t="inlineStr">
        <is>
          <t>Estancia Isla Ficticia</t>
        </is>
      </c>
      <c r="E12" s="14" t="n">
        <v>46351</v>
      </c>
      <c r="F12" s="15" t="n">
        <v>0</v>
      </c>
      <c r="G12" s="15" t="n">
        <v>0</v>
      </c>
      <c r="H12" s="15" t="n">
        <v>24</v>
      </c>
      <c r="I12" s="15" t="n">
        <v>0</v>
      </c>
      <c r="J12" s="22">
        <f>IF(OR($B12="",$H12=""),"",IFERROR($H12+IF($I12="",0,$I12),""))</f>
        <v/>
      </c>
      <c r="K12" s="22">
        <f>IF(OR($B12="",$J12="",$F12="",$G12=""),"",IFERROR($J12-$F12-$G12,""))</f>
        <v/>
      </c>
      <c r="L12" s="23">
        <f>IF(OR($B12="",$J12="",$F12="",$G12=""),"",IFERROR(($F12+$G12)/$J12,""))</f>
        <v/>
      </c>
      <c r="M12" s="18" t="n">
        <v>0</v>
      </c>
      <c r="N12" s="13" t="inlineStr">
        <is>
          <t>Alojamientos Inventados Prisma</t>
        </is>
      </c>
      <c r="O12" s="13" t="inlineStr">
        <is>
          <t>Diego Ficticio - Ventas</t>
        </is>
      </c>
      <c r="P12" s="19" t="inlineStr">
        <is>
          <t>Cerrada</t>
        </is>
      </c>
      <c r="Q12" s="24">
        <f>IF($B12="","",IF(OR($A12="",$C12="",$D12="",$E12="",$F12="",$G12="",$H12="",$M12="",$N12="",$O12="",$P12=""),"Revisar datos",IF($P12="Cancelada","Cancelada",IF('Parámetros'!$B$5="","Revisar umbral",IF($J12&lt;=0,"Comprobar capacidad",IF($K12&lt;0,"Sobreventa",IF($L12&gt;='Parámetros'!$B$5,"Riesgo alto","Controlado")))))))</f>
        <v/>
      </c>
      <c r="R12" s="25">
        <f>IF($B12="","",IF($Q12="Sobreventa","Comprobar cupo y frenar nuevas ventas",IF($Q12="Riesgo alto","Revisar cupo antes de confirmar",IF($Q12="Comprobar capacidad","Validar capacidad con el proveedor",IF($Q12="Revisar datos","Completar el registro y revisarlo",IF($Q12="Revisar umbral","Completar el umbral en Parámetros",IF($Q12="Cancelada","Revisar expedientes antes de excluir","Mantener revisión manual")))))))</f>
        <v/>
      </c>
    </row>
    <row r="13" ht="34" customHeight="1">
      <c r="A13" s="13" t="inlineStr">
        <is>
          <t>EXP-FIC-0009</t>
        </is>
      </c>
      <c r="B13" s="13" t="inlineStr">
        <is>
          <t>SAL-FIC-009</t>
        </is>
      </c>
      <c r="C13" s="13" t="inlineStr">
        <is>
          <t>Grupo Ficticio Jardín 09</t>
        </is>
      </c>
      <c r="D13" s="13" t="inlineStr">
        <is>
          <t>Ruta Jardín Inventada</t>
        </is>
      </c>
      <c r="E13" s="14" t="n">
        <v>46366</v>
      </c>
      <c r="F13" s="15" t="n">
        <v>0</v>
      </c>
      <c r="G13" s="15" t="n">
        <v>0</v>
      </c>
      <c r="H13" s="15" t="n">
        <v>8</v>
      </c>
      <c r="I13" s="15" t="n">
        <v>-8</v>
      </c>
      <c r="J13" s="16">
        <f>IF(OR($B13="",$H13=""),"",IFERROR($H13+IF($I13="",0,$I13),""))</f>
        <v/>
      </c>
      <c r="K13" s="16">
        <f>IF(OR($B13="",$J13="",$F13="",$G13=""),"",IFERROR($J13-$F13-$G13,""))</f>
        <v/>
      </c>
      <c r="L13" s="17">
        <f>IF(OR($B13="",$J13="",$F13="",$G13=""),"",IFERROR(($F13+$G13)/$J13,""))</f>
        <v/>
      </c>
      <c r="M13" s="18" t="n">
        <v>0</v>
      </c>
      <c r="N13" s="13" t="inlineStr">
        <is>
          <t>Rutas Inventadas Horizonte</t>
        </is>
      </c>
      <c r="O13" s="13" t="inlineStr">
        <is>
          <t>Alba Ficticia - Operaciones</t>
        </is>
      </c>
      <c r="P13" s="19" t="inlineStr">
        <is>
          <t>Abierta</t>
        </is>
      </c>
      <c r="Q13" s="20">
        <f>IF($B13="","",IF(OR($A13="",$C13="",$D13="",$E13="",$F13="",$G13="",$H13="",$M13="",$N13="",$O13="",$P13=""),"Revisar datos",IF($P13="Cancelada","Cancelada",IF('Parámetros'!$B$5="","Revisar umbral",IF($J13&lt;=0,"Comprobar capacidad",IF($K13&lt;0,"Sobreventa",IF($L13&gt;='Parámetros'!$B$5,"Riesgo alto","Controlado")))))))</f>
        <v/>
      </c>
      <c r="R13" s="21">
        <f>IF($B13="","",IF($Q13="Sobreventa","Comprobar cupo y frenar nuevas ventas",IF($Q13="Riesgo alto","Revisar cupo antes de confirmar",IF($Q13="Comprobar capacidad","Validar capacidad con el proveedor",IF($Q13="Revisar datos","Completar el registro y revisarlo",IF($Q13="Revisar umbral","Completar el umbral en Parámetros",IF($Q13="Cancelada","Revisar expedientes antes de excluir","Mantener revisión manual")))))))</f>
        <v/>
      </c>
    </row>
    <row r="14" ht="34" customHeight="1">
      <c r="A14" s="13" t="inlineStr">
        <is>
          <t>EXP-FIC-0010</t>
        </is>
      </c>
      <c r="B14" s="13" t="inlineStr">
        <is>
          <t>SAL-FIC-010</t>
        </is>
      </c>
      <c r="C14" s="13" t="inlineStr">
        <is>
          <t>Grupo Ficticio Lumbre 10</t>
        </is>
      </c>
      <c r="D14" s="13" t="inlineStr">
        <is>
          <t>Chárter Lumbre Ficticio</t>
        </is>
      </c>
      <c r="E14" s="14" t="n">
        <v>46396</v>
      </c>
      <c r="F14" s="15" t="n">
        <v>10</v>
      </c>
      <c r="G14" s="15" t="n">
        <v>5</v>
      </c>
      <c r="H14" s="15" t="n">
        <v>40</v>
      </c>
      <c r="I14" s="15" t="n">
        <v>0</v>
      </c>
      <c r="J14" s="22">
        <f>IF(OR($B14="",$H14=""),"",IFERROR($H14+IF($I14="",0,$I14),""))</f>
        <v/>
      </c>
      <c r="K14" s="22">
        <f>IF(OR($B14="",$J14="",$F14="",$G14=""),"",IFERROR($J14-$F14-$G14,""))</f>
        <v/>
      </c>
      <c r="L14" s="23">
        <f>IF(OR($B14="",$J14="",$F14="",$G14=""),"",IFERROR(($F14+$G14)/$J14,""))</f>
        <v/>
      </c>
      <c r="M14" s="18" t="n">
        <v>4280.6</v>
      </c>
      <c r="N14" s="13" t="inlineStr">
        <is>
          <t>Operadora Ficticia Nébula</t>
        </is>
      </c>
      <c r="O14" s="13" t="inlineStr">
        <is>
          <t>Bruno Ficticio - Reservas</t>
        </is>
      </c>
      <c r="P14" s="19" t="inlineStr">
        <is>
          <t>Cancelada</t>
        </is>
      </c>
      <c r="Q14" s="24">
        <f>IF($B14="","",IF(OR($A14="",$C14="",$D14="",$E14="",$F14="",$G14="",$H14="",$M14="",$N14="",$O14="",$P14=""),"Revisar datos",IF($P14="Cancelada","Cancelada",IF('Parámetros'!$B$5="","Revisar umbral",IF($J14&lt;=0,"Comprobar capacidad",IF($K14&lt;0,"Sobreventa",IF($L14&gt;='Parámetros'!$B$5,"Riesgo alto","Controlado")))))))</f>
        <v/>
      </c>
      <c r="R14" s="25">
        <f>IF($B14="","",IF($Q14="Sobreventa","Comprobar cupo y frenar nuevas ventas",IF($Q14="Riesgo alto","Revisar cupo antes de confirmar",IF($Q14="Comprobar capacidad","Validar capacidad con el proveedor",IF($Q14="Revisar datos","Completar el registro y revisarlo",IF($Q14="Revisar umbral","Completar el umbral en Parámetros",IF($Q14="Cancelada","Revisar expedientes antes de excluir","Mantener revisión manual")))))))</f>
        <v/>
      </c>
    </row>
    <row r="15" ht="34" customHeight="1">
      <c r="A15" s="13" t="n"/>
      <c r="B15" s="13" t="n"/>
      <c r="C15" s="13" t="n"/>
      <c r="D15" s="13" t="n"/>
      <c r="E15" s="14" t="n"/>
      <c r="F15" s="15" t="n"/>
      <c r="G15" s="15" t="n"/>
      <c r="H15" s="15" t="n"/>
      <c r="I15" s="15" t="n"/>
      <c r="J15" s="16">
        <f>IF(OR($B15="",$H15=""),"",IFERROR($H15+IF($I15="",0,$I15),""))</f>
        <v/>
      </c>
      <c r="K15" s="16">
        <f>IF(OR($B15="",$J15="",$F15="",$G15=""),"",IFERROR($J15-$F15-$G15,""))</f>
        <v/>
      </c>
      <c r="L15" s="17">
        <f>IF(OR($B15="",$J15="",$F15="",$G15=""),"",IFERROR(($F15+$G15)/$J15,""))</f>
        <v/>
      </c>
      <c r="M15" s="18" t="n"/>
      <c r="N15" s="13" t="n"/>
      <c r="O15" s="13" t="n"/>
      <c r="P15" s="19" t="n"/>
      <c r="Q15" s="20">
        <f>IF($B15="","",IF(OR($A15="",$C15="",$D15="",$E15="",$F15="",$G15="",$H15="",$M15="",$N15="",$O15="",$P15=""),"Revisar datos",IF($P15="Cancelada","Cancelada",IF('Parámetros'!$B$5="","Revisar umbral",IF($J15&lt;=0,"Comprobar capacidad",IF($K15&lt;0,"Sobreventa",IF($L15&gt;='Parámetros'!$B$5,"Riesgo alto","Controlado")))))))</f>
        <v/>
      </c>
      <c r="R15" s="21">
        <f>IF($B15="","",IF($Q15="Sobreventa","Comprobar cupo y frenar nuevas ventas",IF($Q15="Riesgo alto","Revisar cupo antes de confirmar",IF($Q15="Comprobar capacidad","Validar capacidad con el proveedor",IF($Q15="Revisar datos","Completar el registro y revisarlo",IF($Q15="Revisar umbral","Completar el umbral en Parámetros",IF($Q15="Cancelada","Revisar expedientes antes de excluir","Mantener revisión manual")))))))</f>
        <v/>
      </c>
    </row>
    <row r="16" ht="34" customHeight="1">
      <c r="A16" s="13" t="n"/>
      <c r="B16" s="13" t="n"/>
      <c r="C16" s="13" t="n"/>
      <c r="D16" s="13" t="n"/>
      <c r="E16" s="14" t="n"/>
      <c r="F16" s="15" t="n"/>
      <c r="G16" s="15" t="n"/>
      <c r="H16" s="15" t="n"/>
      <c r="I16" s="15" t="n"/>
      <c r="J16" s="22">
        <f>IF(OR($B16="",$H16=""),"",IFERROR($H16+IF($I16="",0,$I16),""))</f>
        <v/>
      </c>
      <c r="K16" s="22">
        <f>IF(OR($B16="",$J16="",$F16="",$G16=""),"",IFERROR($J16-$F16-$G16,""))</f>
        <v/>
      </c>
      <c r="L16" s="23">
        <f>IF(OR($B16="",$J16="",$F16="",$G16=""),"",IFERROR(($F16+$G16)/$J16,""))</f>
        <v/>
      </c>
      <c r="M16" s="18" t="n"/>
      <c r="N16" s="13" t="n"/>
      <c r="O16" s="13" t="n"/>
      <c r="P16" s="19" t="n"/>
      <c r="Q16" s="24">
        <f>IF($B16="","",IF(OR($A16="",$C16="",$D16="",$E16="",$F16="",$G16="",$H16="",$M16="",$N16="",$O16="",$P16=""),"Revisar datos",IF($P16="Cancelada","Cancelada",IF('Parámetros'!$B$5="","Revisar umbral",IF($J16&lt;=0,"Comprobar capacidad",IF($K16&lt;0,"Sobreventa",IF($L16&gt;='Parámetros'!$B$5,"Riesgo alto","Controlado")))))))</f>
        <v/>
      </c>
      <c r="R16" s="25">
        <f>IF($B16="","",IF($Q16="Sobreventa","Comprobar cupo y frenar nuevas ventas",IF($Q16="Riesgo alto","Revisar cupo antes de confirmar",IF($Q16="Comprobar capacidad","Validar capacidad con el proveedor",IF($Q16="Revisar datos","Completar el registro y revisarlo",IF($Q16="Revisar umbral","Completar el umbral en Parámetros",IF($Q16="Cancelada","Revisar expedientes antes de excluir","Mantener revisión manual")))))))</f>
        <v/>
      </c>
    </row>
    <row r="17" ht="34" customHeight="1">
      <c r="A17" s="13" t="n"/>
      <c r="B17" s="13" t="n"/>
      <c r="C17" s="13" t="n"/>
      <c r="D17" s="13" t="n"/>
      <c r="E17" s="14" t="n"/>
      <c r="F17" s="15" t="n"/>
      <c r="G17" s="15" t="n"/>
      <c r="H17" s="15" t="n"/>
      <c r="I17" s="15" t="n"/>
      <c r="J17" s="16">
        <f>IF(OR($B17="",$H17=""),"",IFERROR($H17+IF($I17="",0,$I17),""))</f>
        <v/>
      </c>
      <c r="K17" s="16">
        <f>IF(OR($B17="",$J17="",$F17="",$G17=""),"",IFERROR($J17-$F17-$G17,""))</f>
        <v/>
      </c>
      <c r="L17" s="17">
        <f>IF(OR($B17="",$J17="",$F17="",$G17=""),"",IFERROR(($F17+$G17)/$J17,""))</f>
        <v/>
      </c>
      <c r="M17" s="18" t="n"/>
      <c r="N17" s="13" t="n"/>
      <c r="O17" s="13" t="n"/>
      <c r="P17" s="19" t="n"/>
      <c r="Q17" s="20">
        <f>IF($B17="","",IF(OR($A17="",$C17="",$D17="",$E17="",$F17="",$G17="",$H17="",$M17="",$N17="",$O17="",$P17=""),"Revisar datos",IF($P17="Cancelada","Cancelada",IF('Parámetros'!$B$5="","Revisar umbral",IF($J17&lt;=0,"Comprobar capacidad",IF($K17&lt;0,"Sobreventa",IF($L17&gt;='Parámetros'!$B$5,"Riesgo alto","Controlado")))))))</f>
        <v/>
      </c>
      <c r="R17" s="21">
        <f>IF($B17="","",IF($Q17="Sobreventa","Comprobar cupo y frenar nuevas ventas",IF($Q17="Riesgo alto","Revisar cupo antes de confirmar",IF($Q17="Comprobar capacidad","Validar capacidad con el proveedor",IF($Q17="Revisar datos","Completar el registro y revisarlo",IF($Q17="Revisar umbral","Completar el umbral en Parámetros",IF($Q17="Cancelada","Revisar expedientes antes de excluir","Mantener revisión manual")))))))</f>
        <v/>
      </c>
    </row>
    <row r="18" ht="34" customHeight="1">
      <c r="A18" s="13" t="n"/>
      <c r="B18" s="13" t="n"/>
      <c r="C18" s="13" t="n"/>
      <c r="D18" s="13" t="n"/>
      <c r="E18" s="14" t="n"/>
      <c r="F18" s="15" t="n"/>
      <c r="G18" s="15" t="n"/>
      <c r="H18" s="15" t="n"/>
      <c r="I18" s="15" t="n"/>
      <c r="J18" s="22">
        <f>IF(OR($B18="",$H18=""),"",IFERROR($H18+IF($I18="",0,$I18),""))</f>
        <v/>
      </c>
      <c r="K18" s="22">
        <f>IF(OR($B18="",$J18="",$F18="",$G18=""),"",IFERROR($J18-$F18-$G18,""))</f>
        <v/>
      </c>
      <c r="L18" s="23">
        <f>IF(OR($B18="",$J18="",$F18="",$G18=""),"",IFERROR(($F18+$G18)/$J18,""))</f>
        <v/>
      </c>
      <c r="M18" s="18" t="n"/>
      <c r="N18" s="13" t="n"/>
      <c r="O18" s="13" t="n"/>
      <c r="P18" s="19" t="n"/>
      <c r="Q18" s="24">
        <f>IF($B18="","",IF(OR($A18="",$C18="",$D18="",$E18="",$F18="",$G18="",$H18="",$M18="",$N18="",$O18="",$P18=""),"Revisar datos",IF($P18="Cancelada","Cancelada",IF('Parámetros'!$B$5="","Revisar umbral",IF($J18&lt;=0,"Comprobar capacidad",IF($K18&lt;0,"Sobreventa",IF($L18&gt;='Parámetros'!$B$5,"Riesgo alto","Controlado")))))))</f>
        <v/>
      </c>
      <c r="R18" s="25">
        <f>IF($B18="","",IF($Q18="Sobreventa","Comprobar cupo y frenar nuevas ventas",IF($Q18="Riesgo alto","Revisar cupo antes de confirmar",IF($Q18="Comprobar capacidad","Validar capacidad con el proveedor",IF($Q18="Revisar datos","Completar el registro y revisarlo",IF($Q18="Revisar umbral","Completar el umbral en Parámetros",IF($Q18="Cancelada","Revisar expedientes antes de excluir","Mantener revisión manual")))))))</f>
        <v/>
      </c>
    </row>
    <row r="19" ht="34" customHeight="1">
      <c r="A19" s="13" t="n"/>
      <c r="B19" s="13" t="n"/>
      <c r="C19" s="13" t="n"/>
      <c r="D19" s="13" t="n"/>
      <c r="E19" s="14" t="n"/>
      <c r="F19" s="15" t="n"/>
      <c r="G19" s="15" t="n"/>
      <c r="H19" s="15" t="n"/>
      <c r="I19" s="15" t="n"/>
      <c r="J19" s="16">
        <f>IF(OR($B19="",$H19=""),"",IFERROR($H19+IF($I19="",0,$I19),""))</f>
        <v/>
      </c>
      <c r="K19" s="16">
        <f>IF(OR($B19="",$J19="",$F19="",$G19=""),"",IFERROR($J19-$F19-$G19,""))</f>
        <v/>
      </c>
      <c r="L19" s="17">
        <f>IF(OR($B19="",$J19="",$F19="",$G19=""),"",IFERROR(($F19+$G19)/$J19,""))</f>
        <v/>
      </c>
      <c r="M19" s="18" t="n"/>
      <c r="N19" s="13" t="n"/>
      <c r="O19" s="13" t="n"/>
      <c r="P19" s="19" t="n"/>
      <c r="Q19" s="20">
        <f>IF($B19="","",IF(OR($A19="",$C19="",$D19="",$E19="",$F19="",$G19="",$H19="",$M19="",$N19="",$O19="",$P19=""),"Revisar datos",IF($P19="Cancelada","Cancelada",IF('Parámetros'!$B$5="","Revisar umbral",IF($J19&lt;=0,"Comprobar capacidad",IF($K19&lt;0,"Sobreventa",IF($L19&gt;='Parámetros'!$B$5,"Riesgo alto","Controlado")))))))</f>
        <v/>
      </c>
      <c r="R19" s="21">
        <f>IF($B19="","",IF($Q19="Sobreventa","Comprobar cupo y frenar nuevas ventas",IF($Q19="Riesgo alto","Revisar cupo antes de confirmar",IF($Q19="Comprobar capacidad","Validar capacidad con el proveedor",IF($Q19="Revisar datos","Completar el registro y revisarlo",IF($Q19="Revisar umbral","Completar el umbral en Parámetros",IF($Q19="Cancelada","Revisar expedientes antes de excluir","Mantener revisión manual")))))))</f>
        <v/>
      </c>
    </row>
    <row r="20" ht="34" customHeight="1">
      <c r="A20" s="13" t="n"/>
      <c r="B20" s="13" t="n"/>
      <c r="C20" s="13" t="n"/>
      <c r="D20" s="13" t="n"/>
      <c r="E20" s="14" t="n"/>
      <c r="F20" s="15" t="n"/>
      <c r="G20" s="15" t="n"/>
      <c r="H20" s="15" t="n"/>
      <c r="I20" s="15" t="n"/>
      <c r="J20" s="22">
        <f>IF(OR($B20="",$H20=""),"",IFERROR($H20+IF($I20="",0,$I20),""))</f>
        <v/>
      </c>
      <c r="K20" s="22">
        <f>IF(OR($B20="",$J20="",$F20="",$G20=""),"",IFERROR($J20-$F20-$G20,""))</f>
        <v/>
      </c>
      <c r="L20" s="23">
        <f>IF(OR($B20="",$J20="",$F20="",$G20=""),"",IFERROR(($F20+$G20)/$J20,""))</f>
        <v/>
      </c>
      <c r="M20" s="18" t="n"/>
      <c r="N20" s="13" t="n"/>
      <c r="O20" s="13" t="n"/>
      <c r="P20" s="19" t="n"/>
      <c r="Q20" s="24">
        <f>IF($B20="","",IF(OR($A20="",$C20="",$D20="",$E20="",$F20="",$G20="",$H20="",$M20="",$N20="",$O20="",$P20=""),"Revisar datos",IF($P20="Cancelada","Cancelada",IF('Parámetros'!$B$5="","Revisar umbral",IF($J20&lt;=0,"Comprobar capacidad",IF($K20&lt;0,"Sobreventa",IF($L20&gt;='Parámetros'!$B$5,"Riesgo alto","Controlado")))))))</f>
        <v/>
      </c>
      <c r="R20" s="25">
        <f>IF($B20="","",IF($Q20="Sobreventa","Comprobar cupo y frenar nuevas ventas",IF($Q20="Riesgo alto","Revisar cupo antes de confirmar",IF($Q20="Comprobar capacidad","Validar capacidad con el proveedor",IF($Q20="Revisar datos","Completar el registro y revisarlo",IF($Q20="Revisar umbral","Completar el umbral en Parámetros",IF($Q20="Cancelada","Revisar expedientes antes de excluir","Mantener revisión manual")))))))</f>
        <v/>
      </c>
    </row>
    <row r="21" ht="34" customHeight="1">
      <c r="A21" s="13" t="n"/>
      <c r="B21" s="13" t="n"/>
      <c r="C21" s="13" t="n"/>
      <c r="D21" s="13" t="n"/>
      <c r="E21" s="14" t="n"/>
      <c r="F21" s="15" t="n"/>
      <c r="G21" s="15" t="n"/>
      <c r="H21" s="15" t="n"/>
      <c r="I21" s="15" t="n"/>
      <c r="J21" s="16">
        <f>IF(OR($B21="",$H21=""),"",IFERROR($H21+IF($I21="",0,$I21),""))</f>
        <v/>
      </c>
      <c r="K21" s="16">
        <f>IF(OR($B21="",$J21="",$F21="",$G21=""),"",IFERROR($J21-$F21-$G21,""))</f>
        <v/>
      </c>
      <c r="L21" s="17">
        <f>IF(OR($B21="",$J21="",$F21="",$G21=""),"",IFERROR(($F21+$G21)/$J21,""))</f>
        <v/>
      </c>
      <c r="M21" s="18" t="n"/>
      <c r="N21" s="13" t="n"/>
      <c r="O21" s="13" t="n"/>
      <c r="P21" s="19" t="n"/>
      <c r="Q21" s="20">
        <f>IF($B21="","",IF(OR($A21="",$C21="",$D21="",$E21="",$F21="",$G21="",$H21="",$M21="",$N21="",$O21="",$P21=""),"Revisar datos",IF($P21="Cancelada","Cancelada",IF('Parámetros'!$B$5="","Revisar umbral",IF($J21&lt;=0,"Comprobar capacidad",IF($K21&lt;0,"Sobreventa",IF($L21&gt;='Parámetros'!$B$5,"Riesgo alto","Controlado")))))))</f>
        <v/>
      </c>
      <c r="R21" s="21">
        <f>IF($B21="","",IF($Q21="Sobreventa","Comprobar cupo y frenar nuevas ventas",IF($Q21="Riesgo alto","Revisar cupo antes de confirmar",IF($Q21="Comprobar capacidad","Validar capacidad con el proveedor",IF($Q21="Revisar datos","Completar el registro y revisarlo",IF($Q21="Revisar umbral","Completar el umbral en Parámetros",IF($Q21="Cancelada","Revisar expedientes antes de excluir","Mantener revisión manual")))))))</f>
        <v/>
      </c>
    </row>
    <row r="22" ht="34" customHeight="1">
      <c r="A22" s="13" t="n"/>
      <c r="B22" s="13" t="n"/>
      <c r="C22" s="13" t="n"/>
      <c r="D22" s="13" t="n"/>
      <c r="E22" s="14" t="n"/>
      <c r="F22" s="15" t="n"/>
      <c r="G22" s="15" t="n"/>
      <c r="H22" s="15" t="n"/>
      <c r="I22" s="15" t="n"/>
      <c r="J22" s="22">
        <f>IF(OR($B22="",$H22=""),"",IFERROR($H22+IF($I22="",0,$I22),""))</f>
        <v/>
      </c>
      <c r="K22" s="22">
        <f>IF(OR($B22="",$J22="",$F22="",$G22=""),"",IFERROR($J22-$F22-$G22,""))</f>
        <v/>
      </c>
      <c r="L22" s="23">
        <f>IF(OR($B22="",$J22="",$F22="",$G22=""),"",IFERROR(($F22+$G22)/$J22,""))</f>
        <v/>
      </c>
      <c r="M22" s="18" t="n"/>
      <c r="N22" s="13" t="n"/>
      <c r="O22" s="13" t="n"/>
      <c r="P22" s="19" t="n"/>
      <c r="Q22" s="24">
        <f>IF($B22="","",IF(OR($A22="",$C22="",$D22="",$E22="",$F22="",$G22="",$H22="",$M22="",$N22="",$O22="",$P22=""),"Revisar datos",IF($P22="Cancelada","Cancelada",IF('Parámetros'!$B$5="","Revisar umbral",IF($J22&lt;=0,"Comprobar capacidad",IF($K22&lt;0,"Sobreventa",IF($L22&gt;='Parámetros'!$B$5,"Riesgo alto","Controlado")))))))</f>
        <v/>
      </c>
      <c r="R22" s="25">
        <f>IF($B22="","",IF($Q22="Sobreventa","Comprobar cupo y frenar nuevas ventas",IF($Q22="Riesgo alto","Revisar cupo antes de confirmar",IF($Q22="Comprobar capacidad","Validar capacidad con el proveedor",IF($Q22="Revisar datos","Completar el registro y revisarlo",IF($Q22="Revisar umbral","Completar el umbral en Parámetros",IF($Q22="Cancelada","Revisar expedientes antes de excluir","Mantener revisión manual")))))))</f>
        <v/>
      </c>
    </row>
    <row r="23" ht="34" customHeight="1">
      <c r="A23" s="13" t="n"/>
      <c r="B23" s="13" t="n"/>
      <c r="C23" s="13" t="n"/>
      <c r="D23" s="13" t="n"/>
      <c r="E23" s="14" t="n"/>
      <c r="F23" s="15" t="n"/>
      <c r="G23" s="15" t="n"/>
      <c r="H23" s="15" t="n"/>
      <c r="I23" s="15" t="n"/>
      <c r="J23" s="16">
        <f>IF(OR($B23="",$H23=""),"",IFERROR($H23+IF($I23="",0,$I23),""))</f>
        <v/>
      </c>
      <c r="K23" s="16">
        <f>IF(OR($B23="",$J23="",$F23="",$G23=""),"",IFERROR($J23-$F23-$G23,""))</f>
        <v/>
      </c>
      <c r="L23" s="17">
        <f>IF(OR($B23="",$J23="",$F23="",$G23=""),"",IFERROR(($F23+$G23)/$J23,""))</f>
        <v/>
      </c>
      <c r="M23" s="18" t="n"/>
      <c r="N23" s="13" t="n"/>
      <c r="O23" s="13" t="n"/>
      <c r="P23" s="19" t="n"/>
      <c r="Q23" s="20">
        <f>IF($B23="","",IF(OR($A23="",$C23="",$D23="",$E23="",$F23="",$G23="",$H23="",$M23="",$N23="",$O23="",$P23=""),"Revisar datos",IF($P23="Cancelada","Cancelada",IF('Parámetros'!$B$5="","Revisar umbral",IF($J23&lt;=0,"Comprobar capacidad",IF($K23&lt;0,"Sobreventa",IF($L23&gt;='Parámetros'!$B$5,"Riesgo alto","Controlado")))))))</f>
        <v/>
      </c>
      <c r="R23" s="21">
        <f>IF($B23="","",IF($Q23="Sobreventa","Comprobar cupo y frenar nuevas ventas",IF($Q23="Riesgo alto","Revisar cupo antes de confirmar",IF($Q23="Comprobar capacidad","Validar capacidad con el proveedor",IF($Q23="Revisar datos","Completar el registro y revisarlo",IF($Q23="Revisar umbral","Completar el umbral en Parámetros",IF($Q23="Cancelada","Revisar expedientes antes de excluir","Mantener revisión manual")))))))</f>
        <v/>
      </c>
    </row>
    <row r="24" ht="34" customHeight="1">
      <c r="A24" s="13" t="n"/>
      <c r="B24" s="13" t="n"/>
      <c r="C24" s="13" t="n"/>
      <c r="D24" s="13" t="n"/>
      <c r="E24" s="14" t="n"/>
      <c r="F24" s="15" t="n"/>
      <c r="G24" s="15" t="n"/>
      <c r="H24" s="15" t="n"/>
      <c r="I24" s="15" t="n"/>
      <c r="J24" s="22">
        <f>IF(OR($B24="",$H24=""),"",IFERROR($H24+IF($I24="",0,$I24),""))</f>
        <v/>
      </c>
      <c r="K24" s="22">
        <f>IF(OR($B24="",$J24="",$F24="",$G24=""),"",IFERROR($J24-$F24-$G24,""))</f>
        <v/>
      </c>
      <c r="L24" s="23">
        <f>IF(OR($B24="",$J24="",$F24="",$G24=""),"",IFERROR(($F24+$G24)/$J24,""))</f>
        <v/>
      </c>
      <c r="M24" s="18" t="n"/>
      <c r="N24" s="13" t="n"/>
      <c r="O24" s="13" t="n"/>
      <c r="P24" s="19" t="n"/>
      <c r="Q24" s="24">
        <f>IF($B24="","",IF(OR($A24="",$C24="",$D24="",$E24="",$F24="",$G24="",$H24="",$M24="",$N24="",$O24="",$P24=""),"Revisar datos",IF($P24="Cancelada","Cancelada",IF('Parámetros'!$B$5="","Revisar umbral",IF($J24&lt;=0,"Comprobar capacidad",IF($K24&lt;0,"Sobreventa",IF($L24&gt;='Parámetros'!$B$5,"Riesgo alto","Controlado")))))))</f>
        <v/>
      </c>
      <c r="R24" s="25">
        <f>IF($B24="","",IF($Q24="Sobreventa","Comprobar cupo y frenar nuevas ventas",IF($Q24="Riesgo alto","Revisar cupo antes de confirmar",IF($Q24="Comprobar capacidad","Validar capacidad con el proveedor",IF($Q24="Revisar datos","Completar el registro y revisarlo",IF($Q24="Revisar umbral","Completar el umbral en Parámetros",IF($Q24="Cancelada","Revisar expedientes antes de excluir","Mantener revisión manual")))))))</f>
        <v/>
      </c>
    </row>
    <row r="25" ht="34" customHeight="1">
      <c r="A25" s="13" t="n"/>
      <c r="B25" s="13" t="n"/>
      <c r="C25" s="13" t="n"/>
      <c r="D25" s="13" t="n"/>
      <c r="E25" s="14" t="n"/>
      <c r="F25" s="15" t="n"/>
      <c r="G25" s="15" t="n"/>
      <c r="H25" s="15" t="n"/>
      <c r="I25" s="15" t="n"/>
      <c r="J25" s="16">
        <f>IF(OR($B25="",$H25=""),"",IFERROR($H25+IF($I25="",0,$I25),""))</f>
        <v/>
      </c>
      <c r="K25" s="16">
        <f>IF(OR($B25="",$J25="",$F25="",$G25=""),"",IFERROR($J25-$F25-$G25,""))</f>
        <v/>
      </c>
      <c r="L25" s="17">
        <f>IF(OR($B25="",$J25="",$F25="",$G25=""),"",IFERROR(($F25+$G25)/$J25,""))</f>
        <v/>
      </c>
      <c r="M25" s="18" t="n"/>
      <c r="N25" s="13" t="n"/>
      <c r="O25" s="13" t="n"/>
      <c r="P25" s="19" t="n"/>
      <c r="Q25" s="20">
        <f>IF($B25="","",IF(OR($A25="",$C25="",$D25="",$E25="",$F25="",$G25="",$H25="",$M25="",$N25="",$O25="",$P25=""),"Revisar datos",IF($P25="Cancelada","Cancelada",IF('Parámetros'!$B$5="","Revisar umbral",IF($J25&lt;=0,"Comprobar capacidad",IF($K25&lt;0,"Sobreventa",IF($L25&gt;='Parámetros'!$B$5,"Riesgo alto","Controlado")))))))</f>
        <v/>
      </c>
      <c r="R25" s="21">
        <f>IF($B25="","",IF($Q25="Sobreventa","Comprobar cupo y frenar nuevas ventas",IF($Q25="Riesgo alto","Revisar cupo antes de confirmar",IF($Q25="Comprobar capacidad","Validar capacidad con el proveedor",IF($Q25="Revisar datos","Completar el registro y revisarlo",IF($Q25="Revisar umbral","Completar el umbral en Parámetros",IF($Q25="Cancelada","Revisar expedientes antes de excluir","Mantener revisión manual")))))))</f>
        <v/>
      </c>
    </row>
    <row r="26" ht="34" customHeight="1">
      <c r="A26" s="13" t="n"/>
      <c r="B26" s="13" t="n"/>
      <c r="C26" s="13" t="n"/>
      <c r="D26" s="13" t="n"/>
      <c r="E26" s="14" t="n"/>
      <c r="F26" s="15" t="n"/>
      <c r="G26" s="15" t="n"/>
      <c r="H26" s="15" t="n"/>
      <c r="I26" s="15" t="n"/>
      <c r="J26" s="22">
        <f>IF(OR($B26="",$H26=""),"",IFERROR($H26+IF($I26="",0,$I26),""))</f>
        <v/>
      </c>
      <c r="K26" s="22">
        <f>IF(OR($B26="",$J26="",$F26="",$G26=""),"",IFERROR($J26-$F26-$G26,""))</f>
        <v/>
      </c>
      <c r="L26" s="23">
        <f>IF(OR($B26="",$J26="",$F26="",$G26=""),"",IFERROR(($F26+$G26)/$J26,""))</f>
        <v/>
      </c>
      <c r="M26" s="18" t="n"/>
      <c r="N26" s="13" t="n"/>
      <c r="O26" s="13" t="n"/>
      <c r="P26" s="19" t="n"/>
      <c r="Q26" s="24">
        <f>IF($B26="","",IF(OR($A26="",$C26="",$D26="",$E26="",$F26="",$G26="",$H26="",$M26="",$N26="",$O26="",$P26=""),"Revisar datos",IF($P26="Cancelada","Cancelada",IF('Parámetros'!$B$5="","Revisar umbral",IF($J26&lt;=0,"Comprobar capacidad",IF($K26&lt;0,"Sobreventa",IF($L26&gt;='Parámetros'!$B$5,"Riesgo alto","Controlado")))))))</f>
        <v/>
      </c>
      <c r="R26" s="25">
        <f>IF($B26="","",IF($Q26="Sobreventa","Comprobar cupo y frenar nuevas ventas",IF($Q26="Riesgo alto","Revisar cupo antes de confirmar",IF($Q26="Comprobar capacidad","Validar capacidad con el proveedor",IF($Q26="Revisar datos","Completar el registro y revisarlo",IF($Q26="Revisar umbral","Completar el umbral en Parámetros",IF($Q26="Cancelada","Revisar expedientes antes de excluir","Mantener revisión manual")))))))</f>
        <v/>
      </c>
    </row>
    <row r="27" ht="34" customHeight="1">
      <c r="A27" s="13" t="n"/>
      <c r="B27" s="13" t="n"/>
      <c r="C27" s="13" t="n"/>
      <c r="D27" s="13" t="n"/>
      <c r="E27" s="14" t="n"/>
      <c r="F27" s="15" t="n"/>
      <c r="G27" s="15" t="n"/>
      <c r="H27" s="15" t="n"/>
      <c r="I27" s="15" t="n"/>
      <c r="J27" s="16">
        <f>IF(OR($B27="",$H27=""),"",IFERROR($H27+IF($I27="",0,$I27),""))</f>
        <v/>
      </c>
      <c r="K27" s="16">
        <f>IF(OR($B27="",$J27="",$F27="",$G27=""),"",IFERROR($J27-$F27-$G27,""))</f>
        <v/>
      </c>
      <c r="L27" s="17">
        <f>IF(OR($B27="",$J27="",$F27="",$G27=""),"",IFERROR(($F27+$G27)/$J27,""))</f>
        <v/>
      </c>
      <c r="M27" s="18" t="n"/>
      <c r="N27" s="13" t="n"/>
      <c r="O27" s="13" t="n"/>
      <c r="P27" s="19" t="n"/>
      <c r="Q27" s="20">
        <f>IF($B27="","",IF(OR($A27="",$C27="",$D27="",$E27="",$F27="",$G27="",$H27="",$M27="",$N27="",$O27="",$P27=""),"Revisar datos",IF($P27="Cancelada","Cancelada",IF('Parámetros'!$B$5="","Revisar umbral",IF($J27&lt;=0,"Comprobar capacidad",IF($K27&lt;0,"Sobreventa",IF($L27&gt;='Parámetros'!$B$5,"Riesgo alto","Controlado")))))))</f>
        <v/>
      </c>
      <c r="R27" s="21">
        <f>IF($B27="","",IF($Q27="Sobreventa","Comprobar cupo y frenar nuevas ventas",IF($Q27="Riesgo alto","Revisar cupo antes de confirmar",IF($Q27="Comprobar capacidad","Validar capacidad con el proveedor",IF($Q27="Revisar datos","Completar el registro y revisarlo",IF($Q27="Revisar umbral","Completar el umbral en Parámetros",IF($Q27="Cancelada","Revisar expedientes antes de excluir","Mantener revisión manual")))))))</f>
        <v/>
      </c>
    </row>
    <row r="28" ht="34" customHeight="1">
      <c r="A28" s="13" t="n"/>
      <c r="B28" s="13" t="n"/>
      <c r="C28" s="13" t="n"/>
      <c r="D28" s="13" t="n"/>
      <c r="E28" s="14" t="n"/>
      <c r="F28" s="15" t="n"/>
      <c r="G28" s="15" t="n"/>
      <c r="H28" s="15" t="n"/>
      <c r="I28" s="15" t="n"/>
      <c r="J28" s="22">
        <f>IF(OR($B28="",$H28=""),"",IFERROR($H28+IF($I28="",0,$I28),""))</f>
        <v/>
      </c>
      <c r="K28" s="22">
        <f>IF(OR($B28="",$J28="",$F28="",$G28=""),"",IFERROR($J28-$F28-$G28,""))</f>
        <v/>
      </c>
      <c r="L28" s="23">
        <f>IF(OR($B28="",$J28="",$F28="",$G28=""),"",IFERROR(($F28+$G28)/$J28,""))</f>
        <v/>
      </c>
      <c r="M28" s="18" t="n"/>
      <c r="N28" s="13" t="n"/>
      <c r="O28" s="13" t="n"/>
      <c r="P28" s="19" t="n"/>
      <c r="Q28" s="24">
        <f>IF($B28="","",IF(OR($A28="",$C28="",$D28="",$E28="",$F28="",$G28="",$H28="",$M28="",$N28="",$O28="",$P28=""),"Revisar datos",IF($P28="Cancelada","Cancelada",IF('Parámetros'!$B$5="","Revisar umbral",IF($J28&lt;=0,"Comprobar capacidad",IF($K28&lt;0,"Sobreventa",IF($L28&gt;='Parámetros'!$B$5,"Riesgo alto","Controlado")))))))</f>
        <v/>
      </c>
      <c r="R28" s="25">
        <f>IF($B28="","",IF($Q28="Sobreventa","Comprobar cupo y frenar nuevas ventas",IF($Q28="Riesgo alto","Revisar cupo antes de confirmar",IF($Q28="Comprobar capacidad","Validar capacidad con el proveedor",IF($Q28="Revisar datos","Completar el registro y revisarlo",IF($Q28="Revisar umbral","Completar el umbral en Parámetros",IF($Q28="Cancelada","Revisar expedientes antes de excluir","Mantener revisión manual")))))))</f>
        <v/>
      </c>
    </row>
    <row r="29" ht="34" customHeight="1">
      <c r="A29" s="13" t="n"/>
      <c r="B29" s="13" t="n"/>
      <c r="C29" s="13" t="n"/>
      <c r="D29" s="13" t="n"/>
      <c r="E29" s="14" t="n"/>
      <c r="F29" s="15" t="n"/>
      <c r="G29" s="15" t="n"/>
      <c r="H29" s="15" t="n"/>
      <c r="I29" s="15" t="n"/>
      <c r="J29" s="16">
        <f>IF(OR($B29="",$H29=""),"",IFERROR($H29+IF($I29="",0,$I29),""))</f>
        <v/>
      </c>
      <c r="K29" s="16">
        <f>IF(OR($B29="",$J29="",$F29="",$G29=""),"",IFERROR($J29-$F29-$G29,""))</f>
        <v/>
      </c>
      <c r="L29" s="17">
        <f>IF(OR($B29="",$J29="",$F29="",$G29=""),"",IFERROR(($F29+$G29)/$J29,""))</f>
        <v/>
      </c>
      <c r="M29" s="18" t="n"/>
      <c r="N29" s="13" t="n"/>
      <c r="O29" s="13" t="n"/>
      <c r="P29" s="19" t="n"/>
      <c r="Q29" s="20">
        <f>IF($B29="","",IF(OR($A29="",$C29="",$D29="",$E29="",$F29="",$G29="",$H29="",$M29="",$N29="",$O29="",$P29=""),"Revisar datos",IF($P29="Cancelada","Cancelada",IF('Parámetros'!$B$5="","Revisar umbral",IF($J29&lt;=0,"Comprobar capacidad",IF($K29&lt;0,"Sobreventa",IF($L29&gt;='Parámetros'!$B$5,"Riesgo alto","Controlado")))))))</f>
        <v/>
      </c>
      <c r="R29" s="21">
        <f>IF($B29="","",IF($Q29="Sobreventa","Comprobar cupo y frenar nuevas ventas",IF($Q29="Riesgo alto","Revisar cupo antes de confirmar",IF($Q29="Comprobar capacidad","Validar capacidad con el proveedor",IF($Q29="Revisar datos","Completar el registro y revisarlo",IF($Q29="Revisar umbral","Completar el umbral en Parámetros",IF($Q29="Cancelada","Revisar expedientes antes de excluir","Mantener revisión manual")))))))</f>
        <v/>
      </c>
    </row>
    <row r="30" ht="34" customHeight="1">
      <c r="A30" s="13" t="n"/>
      <c r="B30" s="13" t="n"/>
      <c r="C30" s="13" t="n"/>
      <c r="D30" s="13" t="n"/>
      <c r="E30" s="14" t="n"/>
      <c r="F30" s="15" t="n"/>
      <c r="G30" s="15" t="n"/>
      <c r="H30" s="15" t="n"/>
      <c r="I30" s="15" t="n"/>
      <c r="J30" s="22">
        <f>IF(OR($B30="",$H30=""),"",IFERROR($H30+IF($I30="",0,$I30),""))</f>
        <v/>
      </c>
      <c r="K30" s="22">
        <f>IF(OR($B30="",$J30="",$F30="",$G30=""),"",IFERROR($J30-$F30-$G30,""))</f>
        <v/>
      </c>
      <c r="L30" s="23">
        <f>IF(OR($B30="",$J30="",$F30="",$G30=""),"",IFERROR(($F30+$G30)/$J30,""))</f>
        <v/>
      </c>
      <c r="M30" s="18" t="n"/>
      <c r="N30" s="13" t="n"/>
      <c r="O30" s="13" t="n"/>
      <c r="P30" s="19" t="n"/>
      <c r="Q30" s="24">
        <f>IF($B30="","",IF(OR($A30="",$C30="",$D30="",$E30="",$F30="",$G30="",$H30="",$M30="",$N30="",$O30="",$P30=""),"Revisar datos",IF($P30="Cancelada","Cancelada",IF('Parámetros'!$B$5="","Revisar umbral",IF($J30&lt;=0,"Comprobar capacidad",IF($K30&lt;0,"Sobreventa",IF($L30&gt;='Parámetros'!$B$5,"Riesgo alto","Controlado")))))))</f>
        <v/>
      </c>
      <c r="R30" s="25">
        <f>IF($B30="","",IF($Q30="Sobreventa","Comprobar cupo y frenar nuevas ventas",IF($Q30="Riesgo alto","Revisar cupo antes de confirmar",IF($Q30="Comprobar capacidad","Validar capacidad con el proveedor",IF($Q30="Revisar datos","Completar el registro y revisarlo",IF($Q30="Revisar umbral","Completar el umbral en Parámetros",IF($Q30="Cancelada","Revisar expedientes antes de excluir","Mantener revisión manual")))))))</f>
        <v/>
      </c>
    </row>
    <row r="31" ht="34" customHeight="1">
      <c r="A31" s="13" t="n"/>
      <c r="B31" s="13" t="n"/>
      <c r="C31" s="13" t="n"/>
      <c r="D31" s="13" t="n"/>
      <c r="E31" s="14" t="n"/>
      <c r="F31" s="15" t="n"/>
      <c r="G31" s="15" t="n"/>
      <c r="H31" s="15" t="n"/>
      <c r="I31" s="15" t="n"/>
      <c r="J31" s="16">
        <f>IF(OR($B31="",$H31=""),"",IFERROR($H31+IF($I31="",0,$I31),""))</f>
        <v/>
      </c>
      <c r="K31" s="16">
        <f>IF(OR($B31="",$J31="",$F31="",$G31=""),"",IFERROR($J31-$F31-$G31,""))</f>
        <v/>
      </c>
      <c r="L31" s="17">
        <f>IF(OR($B31="",$J31="",$F31="",$G31=""),"",IFERROR(($F31+$G31)/$J31,""))</f>
        <v/>
      </c>
      <c r="M31" s="18" t="n"/>
      <c r="N31" s="13" t="n"/>
      <c r="O31" s="13" t="n"/>
      <c r="P31" s="19" t="n"/>
      <c r="Q31" s="20">
        <f>IF($B31="","",IF(OR($A31="",$C31="",$D31="",$E31="",$F31="",$G31="",$H31="",$M31="",$N31="",$O31="",$P31=""),"Revisar datos",IF($P31="Cancelada","Cancelada",IF('Parámetros'!$B$5="","Revisar umbral",IF($J31&lt;=0,"Comprobar capacidad",IF($K31&lt;0,"Sobreventa",IF($L31&gt;='Parámetros'!$B$5,"Riesgo alto","Controlado")))))))</f>
        <v/>
      </c>
      <c r="R31" s="21">
        <f>IF($B31="","",IF($Q31="Sobreventa","Comprobar cupo y frenar nuevas ventas",IF($Q31="Riesgo alto","Revisar cupo antes de confirmar",IF($Q31="Comprobar capacidad","Validar capacidad con el proveedor",IF($Q31="Revisar datos","Completar el registro y revisarlo",IF($Q31="Revisar umbral","Completar el umbral en Parámetros",IF($Q31="Cancelada","Revisar expedientes antes de excluir","Mantener revisión manual")))))))</f>
        <v/>
      </c>
    </row>
    <row r="32" ht="34" customHeight="1">
      <c r="A32" s="13" t="n"/>
      <c r="B32" s="13" t="n"/>
      <c r="C32" s="13" t="n"/>
      <c r="D32" s="13" t="n"/>
      <c r="E32" s="14" t="n"/>
      <c r="F32" s="15" t="n"/>
      <c r="G32" s="15" t="n"/>
      <c r="H32" s="15" t="n"/>
      <c r="I32" s="15" t="n"/>
      <c r="J32" s="22">
        <f>IF(OR($B32="",$H32=""),"",IFERROR($H32+IF($I32="",0,$I32),""))</f>
        <v/>
      </c>
      <c r="K32" s="22">
        <f>IF(OR($B32="",$J32="",$F32="",$G32=""),"",IFERROR($J32-$F32-$G32,""))</f>
        <v/>
      </c>
      <c r="L32" s="23">
        <f>IF(OR($B32="",$J32="",$F32="",$G32=""),"",IFERROR(($F32+$G32)/$J32,""))</f>
        <v/>
      </c>
      <c r="M32" s="18" t="n"/>
      <c r="N32" s="13" t="n"/>
      <c r="O32" s="13" t="n"/>
      <c r="P32" s="19" t="n"/>
      <c r="Q32" s="24">
        <f>IF($B32="","",IF(OR($A32="",$C32="",$D32="",$E32="",$F32="",$G32="",$H32="",$M32="",$N32="",$O32="",$P32=""),"Revisar datos",IF($P32="Cancelada","Cancelada",IF('Parámetros'!$B$5="","Revisar umbral",IF($J32&lt;=0,"Comprobar capacidad",IF($K32&lt;0,"Sobreventa",IF($L32&gt;='Parámetros'!$B$5,"Riesgo alto","Controlado")))))))</f>
        <v/>
      </c>
      <c r="R32" s="25">
        <f>IF($B32="","",IF($Q32="Sobreventa","Comprobar cupo y frenar nuevas ventas",IF($Q32="Riesgo alto","Revisar cupo antes de confirmar",IF($Q32="Comprobar capacidad","Validar capacidad con el proveedor",IF($Q32="Revisar datos","Completar el registro y revisarlo",IF($Q32="Revisar umbral","Completar el umbral en Parámetros",IF($Q32="Cancelada","Revisar expedientes antes de excluir","Mantener revisión manual")))))))</f>
        <v/>
      </c>
    </row>
    <row r="33" ht="34" customHeight="1">
      <c r="A33" s="13" t="n"/>
      <c r="B33" s="13" t="n"/>
      <c r="C33" s="13" t="n"/>
      <c r="D33" s="13" t="n"/>
      <c r="E33" s="14" t="n"/>
      <c r="F33" s="15" t="n"/>
      <c r="G33" s="15" t="n"/>
      <c r="H33" s="15" t="n"/>
      <c r="I33" s="15" t="n"/>
      <c r="J33" s="16">
        <f>IF(OR($B33="",$H33=""),"",IFERROR($H33+IF($I33="",0,$I33),""))</f>
        <v/>
      </c>
      <c r="K33" s="16">
        <f>IF(OR($B33="",$J33="",$F33="",$G33=""),"",IFERROR($J33-$F33-$G33,""))</f>
        <v/>
      </c>
      <c r="L33" s="17">
        <f>IF(OR($B33="",$J33="",$F33="",$G33=""),"",IFERROR(($F33+$G33)/$J33,""))</f>
        <v/>
      </c>
      <c r="M33" s="18" t="n"/>
      <c r="N33" s="13" t="n"/>
      <c r="O33" s="13" t="n"/>
      <c r="P33" s="19" t="n"/>
      <c r="Q33" s="20">
        <f>IF($B33="","",IF(OR($A33="",$C33="",$D33="",$E33="",$F33="",$G33="",$H33="",$M33="",$N33="",$O33="",$P33=""),"Revisar datos",IF($P33="Cancelada","Cancelada",IF('Parámetros'!$B$5="","Revisar umbral",IF($J33&lt;=0,"Comprobar capacidad",IF($K33&lt;0,"Sobreventa",IF($L33&gt;='Parámetros'!$B$5,"Riesgo alto","Controlado")))))))</f>
        <v/>
      </c>
      <c r="R33" s="21">
        <f>IF($B33="","",IF($Q33="Sobreventa","Comprobar cupo y frenar nuevas ventas",IF($Q33="Riesgo alto","Revisar cupo antes de confirmar",IF($Q33="Comprobar capacidad","Validar capacidad con el proveedor",IF($Q33="Revisar datos","Completar el registro y revisarlo",IF($Q33="Revisar umbral","Completar el umbral en Parámetros",IF($Q33="Cancelada","Revisar expedientes antes de excluir","Mantener revisión manual")))))))</f>
        <v/>
      </c>
    </row>
    <row r="34" ht="34" customHeight="1">
      <c r="A34" s="13" t="n"/>
      <c r="B34" s="13" t="n"/>
      <c r="C34" s="13" t="n"/>
      <c r="D34" s="13" t="n"/>
      <c r="E34" s="14" t="n"/>
      <c r="F34" s="15" t="n"/>
      <c r="G34" s="15" t="n"/>
      <c r="H34" s="15" t="n"/>
      <c r="I34" s="15" t="n"/>
      <c r="J34" s="22">
        <f>IF(OR($B34="",$H34=""),"",IFERROR($H34+IF($I34="",0,$I34),""))</f>
        <v/>
      </c>
      <c r="K34" s="22">
        <f>IF(OR($B34="",$J34="",$F34="",$G34=""),"",IFERROR($J34-$F34-$G34,""))</f>
        <v/>
      </c>
      <c r="L34" s="23">
        <f>IF(OR($B34="",$J34="",$F34="",$G34=""),"",IFERROR(($F34+$G34)/$J34,""))</f>
        <v/>
      </c>
      <c r="M34" s="18" t="n"/>
      <c r="N34" s="13" t="n"/>
      <c r="O34" s="13" t="n"/>
      <c r="P34" s="19" t="n"/>
      <c r="Q34" s="24">
        <f>IF($B34="","",IF(OR($A34="",$C34="",$D34="",$E34="",$F34="",$G34="",$H34="",$M34="",$N34="",$O34="",$P34=""),"Revisar datos",IF($P34="Cancelada","Cancelada",IF('Parámetros'!$B$5="","Revisar umbral",IF($J34&lt;=0,"Comprobar capacidad",IF($K34&lt;0,"Sobreventa",IF($L34&gt;='Parámetros'!$B$5,"Riesgo alto","Controlado")))))))</f>
        <v/>
      </c>
      <c r="R34" s="25">
        <f>IF($B34="","",IF($Q34="Sobreventa","Comprobar cupo y frenar nuevas ventas",IF($Q34="Riesgo alto","Revisar cupo antes de confirmar",IF($Q34="Comprobar capacidad","Validar capacidad con el proveedor",IF($Q34="Revisar datos","Completar el registro y revisarlo",IF($Q34="Revisar umbral","Completar el umbral en Parámetros",IF($Q34="Cancelada","Revisar expedientes antes de excluir","Mantener revisión manual")))))))</f>
        <v/>
      </c>
    </row>
    <row r="35" ht="34" customHeight="1">
      <c r="A35" s="13" t="n"/>
      <c r="B35" s="13" t="n"/>
      <c r="C35" s="13" t="n"/>
      <c r="D35" s="13" t="n"/>
      <c r="E35" s="14" t="n"/>
      <c r="F35" s="15" t="n"/>
      <c r="G35" s="15" t="n"/>
      <c r="H35" s="15" t="n"/>
      <c r="I35" s="15" t="n"/>
      <c r="J35" s="16">
        <f>IF(OR($B35="",$H35=""),"",IFERROR($H35+IF($I35="",0,$I35),""))</f>
        <v/>
      </c>
      <c r="K35" s="16">
        <f>IF(OR($B35="",$J35="",$F35="",$G35=""),"",IFERROR($J35-$F35-$G35,""))</f>
        <v/>
      </c>
      <c r="L35" s="17">
        <f>IF(OR($B35="",$J35="",$F35="",$G35=""),"",IFERROR(($F35+$G35)/$J35,""))</f>
        <v/>
      </c>
      <c r="M35" s="18" t="n"/>
      <c r="N35" s="13" t="n"/>
      <c r="O35" s="13" t="n"/>
      <c r="P35" s="19" t="n"/>
      <c r="Q35" s="20">
        <f>IF($B35="","",IF(OR($A35="",$C35="",$D35="",$E35="",$F35="",$G35="",$H35="",$M35="",$N35="",$O35="",$P35=""),"Revisar datos",IF($P35="Cancelada","Cancelada",IF('Parámetros'!$B$5="","Revisar umbral",IF($J35&lt;=0,"Comprobar capacidad",IF($K35&lt;0,"Sobreventa",IF($L35&gt;='Parámetros'!$B$5,"Riesgo alto","Controlado")))))))</f>
        <v/>
      </c>
      <c r="R35" s="21">
        <f>IF($B35="","",IF($Q35="Sobreventa","Comprobar cupo y frenar nuevas ventas",IF($Q35="Riesgo alto","Revisar cupo antes de confirmar",IF($Q35="Comprobar capacidad","Validar capacidad con el proveedor",IF($Q35="Revisar datos","Completar el registro y revisarlo",IF($Q35="Revisar umbral","Completar el umbral en Parámetros",IF($Q35="Cancelada","Revisar expedientes antes de excluir","Mantener revisión manual")))))))</f>
        <v/>
      </c>
    </row>
    <row r="36" ht="34" customHeight="1">
      <c r="A36" s="13" t="n"/>
      <c r="B36" s="13" t="n"/>
      <c r="C36" s="13" t="n"/>
      <c r="D36" s="13" t="n"/>
      <c r="E36" s="14" t="n"/>
      <c r="F36" s="15" t="n"/>
      <c r="G36" s="15" t="n"/>
      <c r="H36" s="15" t="n"/>
      <c r="I36" s="15" t="n"/>
      <c r="J36" s="22">
        <f>IF(OR($B36="",$H36=""),"",IFERROR($H36+IF($I36="",0,$I36),""))</f>
        <v/>
      </c>
      <c r="K36" s="22">
        <f>IF(OR($B36="",$J36="",$F36="",$G36=""),"",IFERROR($J36-$F36-$G36,""))</f>
        <v/>
      </c>
      <c r="L36" s="23">
        <f>IF(OR($B36="",$J36="",$F36="",$G36=""),"",IFERROR(($F36+$G36)/$J36,""))</f>
        <v/>
      </c>
      <c r="M36" s="18" t="n"/>
      <c r="N36" s="13" t="n"/>
      <c r="O36" s="13" t="n"/>
      <c r="P36" s="19" t="n"/>
      <c r="Q36" s="24">
        <f>IF($B36="","",IF(OR($A36="",$C36="",$D36="",$E36="",$F36="",$G36="",$H36="",$M36="",$N36="",$O36="",$P36=""),"Revisar datos",IF($P36="Cancelada","Cancelada",IF('Parámetros'!$B$5="","Revisar umbral",IF($J36&lt;=0,"Comprobar capacidad",IF($K36&lt;0,"Sobreventa",IF($L36&gt;='Parámetros'!$B$5,"Riesgo alto","Controlado")))))))</f>
        <v/>
      </c>
      <c r="R36" s="25">
        <f>IF($B36="","",IF($Q36="Sobreventa","Comprobar cupo y frenar nuevas ventas",IF($Q36="Riesgo alto","Revisar cupo antes de confirmar",IF($Q36="Comprobar capacidad","Validar capacidad con el proveedor",IF($Q36="Revisar datos","Completar el registro y revisarlo",IF($Q36="Revisar umbral","Completar el umbral en Parámetros",IF($Q36="Cancelada","Revisar expedientes antes de excluir","Mantener revisión manual")))))))</f>
        <v/>
      </c>
    </row>
    <row r="37" ht="34" customHeight="1">
      <c r="A37" s="13" t="n"/>
      <c r="B37" s="13" t="n"/>
      <c r="C37" s="13" t="n"/>
      <c r="D37" s="13" t="n"/>
      <c r="E37" s="14" t="n"/>
      <c r="F37" s="15" t="n"/>
      <c r="G37" s="15" t="n"/>
      <c r="H37" s="15" t="n"/>
      <c r="I37" s="15" t="n"/>
      <c r="J37" s="16">
        <f>IF(OR($B37="",$H37=""),"",IFERROR($H37+IF($I37="",0,$I37),""))</f>
        <v/>
      </c>
      <c r="K37" s="16">
        <f>IF(OR($B37="",$J37="",$F37="",$G37=""),"",IFERROR($J37-$F37-$G37,""))</f>
        <v/>
      </c>
      <c r="L37" s="17">
        <f>IF(OR($B37="",$J37="",$F37="",$G37=""),"",IFERROR(($F37+$G37)/$J37,""))</f>
        <v/>
      </c>
      <c r="M37" s="18" t="n"/>
      <c r="N37" s="13" t="n"/>
      <c r="O37" s="13" t="n"/>
      <c r="P37" s="19" t="n"/>
      <c r="Q37" s="20">
        <f>IF($B37="","",IF(OR($A37="",$C37="",$D37="",$E37="",$F37="",$G37="",$H37="",$M37="",$N37="",$O37="",$P37=""),"Revisar datos",IF($P37="Cancelada","Cancelada",IF('Parámetros'!$B$5="","Revisar umbral",IF($J37&lt;=0,"Comprobar capacidad",IF($K37&lt;0,"Sobreventa",IF($L37&gt;='Parámetros'!$B$5,"Riesgo alto","Controlado")))))))</f>
        <v/>
      </c>
      <c r="R37" s="21">
        <f>IF($B37="","",IF($Q37="Sobreventa","Comprobar cupo y frenar nuevas ventas",IF($Q37="Riesgo alto","Revisar cupo antes de confirmar",IF($Q37="Comprobar capacidad","Validar capacidad con el proveedor",IF($Q37="Revisar datos","Completar el registro y revisarlo",IF($Q37="Revisar umbral","Completar el umbral en Parámetros",IF($Q37="Cancelada","Revisar expedientes antes de excluir","Mantener revisión manual")))))))</f>
        <v/>
      </c>
    </row>
    <row r="38" ht="34" customHeight="1">
      <c r="A38" s="13" t="n"/>
      <c r="B38" s="13" t="n"/>
      <c r="C38" s="13" t="n"/>
      <c r="D38" s="13" t="n"/>
      <c r="E38" s="14" t="n"/>
      <c r="F38" s="15" t="n"/>
      <c r="G38" s="15" t="n"/>
      <c r="H38" s="15" t="n"/>
      <c r="I38" s="15" t="n"/>
      <c r="J38" s="22">
        <f>IF(OR($B38="",$H38=""),"",IFERROR($H38+IF($I38="",0,$I38),""))</f>
        <v/>
      </c>
      <c r="K38" s="22">
        <f>IF(OR($B38="",$J38="",$F38="",$G38=""),"",IFERROR($J38-$F38-$G38,""))</f>
        <v/>
      </c>
      <c r="L38" s="23">
        <f>IF(OR($B38="",$J38="",$F38="",$G38=""),"",IFERROR(($F38+$G38)/$J38,""))</f>
        <v/>
      </c>
      <c r="M38" s="18" t="n"/>
      <c r="N38" s="13" t="n"/>
      <c r="O38" s="13" t="n"/>
      <c r="P38" s="19" t="n"/>
      <c r="Q38" s="24">
        <f>IF($B38="","",IF(OR($A38="",$C38="",$D38="",$E38="",$F38="",$G38="",$H38="",$M38="",$N38="",$O38="",$P38=""),"Revisar datos",IF($P38="Cancelada","Cancelada",IF('Parámetros'!$B$5="","Revisar umbral",IF($J38&lt;=0,"Comprobar capacidad",IF($K38&lt;0,"Sobreventa",IF($L38&gt;='Parámetros'!$B$5,"Riesgo alto","Controlado")))))))</f>
        <v/>
      </c>
      <c r="R38" s="25">
        <f>IF($B38="","",IF($Q38="Sobreventa","Comprobar cupo y frenar nuevas ventas",IF($Q38="Riesgo alto","Revisar cupo antes de confirmar",IF($Q38="Comprobar capacidad","Validar capacidad con el proveedor",IF($Q38="Revisar datos","Completar el registro y revisarlo",IF($Q38="Revisar umbral","Completar el umbral en Parámetros",IF($Q38="Cancelada","Revisar expedientes antes de excluir","Mantener revisión manual")))))))</f>
        <v/>
      </c>
    </row>
    <row r="39" ht="34" customHeight="1">
      <c r="A39" s="13" t="n"/>
      <c r="B39" s="13" t="n"/>
      <c r="C39" s="13" t="n"/>
      <c r="D39" s="13" t="n"/>
      <c r="E39" s="14" t="n"/>
      <c r="F39" s="15" t="n"/>
      <c r="G39" s="15" t="n"/>
      <c r="H39" s="15" t="n"/>
      <c r="I39" s="15" t="n"/>
      <c r="J39" s="16">
        <f>IF(OR($B39="",$H39=""),"",IFERROR($H39+IF($I39="",0,$I39),""))</f>
        <v/>
      </c>
      <c r="K39" s="16">
        <f>IF(OR($B39="",$J39="",$F39="",$G39=""),"",IFERROR($J39-$F39-$G39,""))</f>
        <v/>
      </c>
      <c r="L39" s="17">
        <f>IF(OR($B39="",$J39="",$F39="",$G39=""),"",IFERROR(($F39+$G39)/$J39,""))</f>
        <v/>
      </c>
      <c r="M39" s="18" t="n"/>
      <c r="N39" s="13" t="n"/>
      <c r="O39" s="13" t="n"/>
      <c r="P39" s="19" t="n"/>
      <c r="Q39" s="20">
        <f>IF($B39="","",IF(OR($A39="",$C39="",$D39="",$E39="",$F39="",$G39="",$H39="",$M39="",$N39="",$O39="",$P39=""),"Revisar datos",IF($P39="Cancelada","Cancelada",IF('Parámetros'!$B$5="","Revisar umbral",IF($J39&lt;=0,"Comprobar capacidad",IF($K39&lt;0,"Sobreventa",IF($L39&gt;='Parámetros'!$B$5,"Riesgo alto","Controlado")))))))</f>
        <v/>
      </c>
      <c r="R39" s="21">
        <f>IF($B39="","",IF($Q39="Sobreventa","Comprobar cupo y frenar nuevas ventas",IF($Q39="Riesgo alto","Revisar cupo antes de confirmar",IF($Q39="Comprobar capacidad","Validar capacidad con el proveedor",IF($Q39="Revisar datos","Completar el registro y revisarlo",IF($Q39="Revisar umbral","Completar el umbral en Parámetros",IF($Q39="Cancelada","Revisar expedientes antes de excluir","Mantener revisión manual")))))))</f>
        <v/>
      </c>
    </row>
    <row r="40" ht="34" customHeight="1">
      <c r="A40" s="13" t="n"/>
      <c r="B40" s="13" t="n"/>
      <c r="C40" s="13" t="n"/>
      <c r="D40" s="13" t="n"/>
      <c r="E40" s="14" t="n"/>
      <c r="F40" s="15" t="n"/>
      <c r="G40" s="15" t="n"/>
      <c r="H40" s="15" t="n"/>
      <c r="I40" s="15" t="n"/>
      <c r="J40" s="22">
        <f>IF(OR($B40="",$H40=""),"",IFERROR($H40+IF($I40="",0,$I40),""))</f>
        <v/>
      </c>
      <c r="K40" s="22">
        <f>IF(OR($B40="",$J40="",$F40="",$G40=""),"",IFERROR($J40-$F40-$G40,""))</f>
        <v/>
      </c>
      <c r="L40" s="23">
        <f>IF(OR($B40="",$J40="",$F40="",$G40=""),"",IFERROR(($F40+$G40)/$J40,""))</f>
        <v/>
      </c>
      <c r="M40" s="18" t="n"/>
      <c r="N40" s="13" t="n"/>
      <c r="O40" s="13" t="n"/>
      <c r="P40" s="19" t="n"/>
      <c r="Q40" s="24">
        <f>IF($B40="","",IF(OR($A40="",$C40="",$D40="",$E40="",$F40="",$G40="",$H40="",$M40="",$N40="",$O40="",$P40=""),"Revisar datos",IF($P40="Cancelada","Cancelada",IF('Parámetros'!$B$5="","Revisar umbral",IF($J40&lt;=0,"Comprobar capacidad",IF($K40&lt;0,"Sobreventa",IF($L40&gt;='Parámetros'!$B$5,"Riesgo alto","Controlado")))))))</f>
        <v/>
      </c>
      <c r="R40" s="25">
        <f>IF($B40="","",IF($Q40="Sobreventa","Comprobar cupo y frenar nuevas ventas",IF($Q40="Riesgo alto","Revisar cupo antes de confirmar",IF($Q40="Comprobar capacidad","Validar capacidad con el proveedor",IF($Q40="Revisar datos","Completar el registro y revisarlo",IF($Q40="Revisar umbral","Completar el umbral en Parámetros",IF($Q40="Cancelada","Revisar expedientes antes de excluir","Mantener revisión manual")))))))</f>
        <v/>
      </c>
    </row>
    <row r="41" ht="34" customHeight="1">
      <c r="A41" s="13" t="n"/>
      <c r="B41" s="13" t="n"/>
      <c r="C41" s="13" t="n"/>
      <c r="D41" s="13" t="n"/>
      <c r="E41" s="14" t="n"/>
      <c r="F41" s="15" t="n"/>
      <c r="G41" s="15" t="n"/>
      <c r="H41" s="15" t="n"/>
      <c r="I41" s="15" t="n"/>
      <c r="J41" s="16">
        <f>IF(OR($B41="",$H41=""),"",IFERROR($H41+IF($I41="",0,$I41),""))</f>
        <v/>
      </c>
      <c r="K41" s="16">
        <f>IF(OR($B41="",$J41="",$F41="",$G41=""),"",IFERROR($J41-$F41-$G41,""))</f>
        <v/>
      </c>
      <c r="L41" s="17">
        <f>IF(OR($B41="",$J41="",$F41="",$G41=""),"",IFERROR(($F41+$G41)/$J41,""))</f>
        <v/>
      </c>
      <c r="M41" s="18" t="n"/>
      <c r="N41" s="13" t="n"/>
      <c r="O41" s="13" t="n"/>
      <c r="P41" s="19" t="n"/>
      <c r="Q41" s="20">
        <f>IF($B41="","",IF(OR($A41="",$C41="",$D41="",$E41="",$F41="",$G41="",$H41="",$M41="",$N41="",$O41="",$P41=""),"Revisar datos",IF($P41="Cancelada","Cancelada",IF('Parámetros'!$B$5="","Revisar umbral",IF($J41&lt;=0,"Comprobar capacidad",IF($K41&lt;0,"Sobreventa",IF($L41&gt;='Parámetros'!$B$5,"Riesgo alto","Controlado")))))))</f>
        <v/>
      </c>
      <c r="R41" s="21">
        <f>IF($B41="","",IF($Q41="Sobreventa","Comprobar cupo y frenar nuevas ventas",IF($Q41="Riesgo alto","Revisar cupo antes de confirmar",IF($Q41="Comprobar capacidad","Validar capacidad con el proveedor",IF($Q41="Revisar datos","Completar el registro y revisarlo",IF($Q41="Revisar umbral","Completar el umbral en Parámetros",IF($Q41="Cancelada","Revisar expedientes antes de excluir","Mantener revisión manual")))))))</f>
        <v/>
      </c>
    </row>
    <row r="42" ht="34" customHeight="1">
      <c r="A42" s="13" t="n"/>
      <c r="B42" s="13" t="n"/>
      <c r="C42" s="13" t="n"/>
      <c r="D42" s="13" t="n"/>
      <c r="E42" s="14" t="n"/>
      <c r="F42" s="15" t="n"/>
      <c r="G42" s="15" t="n"/>
      <c r="H42" s="15" t="n"/>
      <c r="I42" s="15" t="n"/>
      <c r="J42" s="22">
        <f>IF(OR($B42="",$H42=""),"",IFERROR($H42+IF($I42="",0,$I42),""))</f>
        <v/>
      </c>
      <c r="K42" s="22">
        <f>IF(OR($B42="",$J42="",$F42="",$G42=""),"",IFERROR($J42-$F42-$G42,""))</f>
        <v/>
      </c>
      <c r="L42" s="23">
        <f>IF(OR($B42="",$J42="",$F42="",$G42=""),"",IFERROR(($F42+$G42)/$J42,""))</f>
        <v/>
      </c>
      <c r="M42" s="18" t="n"/>
      <c r="N42" s="13" t="n"/>
      <c r="O42" s="13" t="n"/>
      <c r="P42" s="19" t="n"/>
      <c r="Q42" s="24">
        <f>IF($B42="","",IF(OR($A42="",$C42="",$D42="",$E42="",$F42="",$G42="",$H42="",$M42="",$N42="",$O42="",$P42=""),"Revisar datos",IF($P42="Cancelada","Cancelada",IF('Parámetros'!$B$5="","Revisar umbral",IF($J42&lt;=0,"Comprobar capacidad",IF($K42&lt;0,"Sobreventa",IF($L42&gt;='Parámetros'!$B$5,"Riesgo alto","Controlado")))))))</f>
        <v/>
      </c>
      <c r="R42" s="25">
        <f>IF($B42="","",IF($Q42="Sobreventa","Comprobar cupo y frenar nuevas ventas",IF($Q42="Riesgo alto","Revisar cupo antes de confirmar",IF($Q42="Comprobar capacidad","Validar capacidad con el proveedor",IF($Q42="Revisar datos","Completar el registro y revisarlo",IF($Q42="Revisar umbral","Completar el umbral en Parámetros",IF($Q42="Cancelada","Revisar expedientes antes de excluir","Mantener revisión manual")))))))</f>
        <v/>
      </c>
    </row>
    <row r="43" ht="34" customHeight="1">
      <c r="A43" s="13" t="n"/>
      <c r="B43" s="13" t="n"/>
      <c r="C43" s="13" t="n"/>
      <c r="D43" s="13" t="n"/>
      <c r="E43" s="14" t="n"/>
      <c r="F43" s="15" t="n"/>
      <c r="G43" s="15" t="n"/>
      <c r="H43" s="15" t="n"/>
      <c r="I43" s="15" t="n"/>
      <c r="J43" s="16">
        <f>IF(OR($B43="",$H43=""),"",IFERROR($H43+IF($I43="",0,$I43),""))</f>
        <v/>
      </c>
      <c r="K43" s="16">
        <f>IF(OR($B43="",$J43="",$F43="",$G43=""),"",IFERROR($J43-$F43-$G43,""))</f>
        <v/>
      </c>
      <c r="L43" s="17">
        <f>IF(OR($B43="",$J43="",$F43="",$G43=""),"",IFERROR(($F43+$G43)/$J43,""))</f>
        <v/>
      </c>
      <c r="M43" s="18" t="n"/>
      <c r="N43" s="13" t="n"/>
      <c r="O43" s="13" t="n"/>
      <c r="P43" s="19" t="n"/>
      <c r="Q43" s="20">
        <f>IF($B43="","",IF(OR($A43="",$C43="",$D43="",$E43="",$F43="",$G43="",$H43="",$M43="",$N43="",$O43="",$P43=""),"Revisar datos",IF($P43="Cancelada","Cancelada",IF('Parámetros'!$B$5="","Revisar umbral",IF($J43&lt;=0,"Comprobar capacidad",IF($K43&lt;0,"Sobreventa",IF($L43&gt;='Parámetros'!$B$5,"Riesgo alto","Controlado")))))))</f>
        <v/>
      </c>
      <c r="R43" s="21">
        <f>IF($B43="","",IF($Q43="Sobreventa","Comprobar cupo y frenar nuevas ventas",IF($Q43="Riesgo alto","Revisar cupo antes de confirmar",IF($Q43="Comprobar capacidad","Validar capacidad con el proveedor",IF($Q43="Revisar datos","Completar el registro y revisarlo",IF($Q43="Revisar umbral","Completar el umbral en Parámetros",IF($Q43="Cancelada","Revisar expedientes antes de excluir","Mantener revisión manual")))))))</f>
        <v/>
      </c>
    </row>
    <row r="44" ht="34" customHeight="1">
      <c r="A44" s="13" t="n"/>
      <c r="B44" s="13" t="n"/>
      <c r="C44" s="13" t="n"/>
      <c r="D44" s="13" t="n"/>
      <c r="E44" s="14" t="n"/>
      <c r="F44" s="15" t="n"/>
      <c r="G44" s="15" t="n"/>
      <c r="H44" s="15" t="n"/>
      <c r="I44" s="15" t="n"/>
      <c r="J44" s="22">
        <f>IF(OR($B44="",$H44=""),"",IFERROR($H44+IF($I44="",0,$I44),""))</f>
        <v/>
      </c>
      <c r="K44" s="22">
        <f>IF(OR($B44="",$J44="",$F44="",$G44=""),"",IFERROR($J44-$F44-$G44,""))</f>
        <v/>
      </c>
      <c r="L44" s="23">
        <f>IF(OR($B44="",$J44="",$F44="",$G44=""),"",IFERROR(($F44+$G44)/$J44,""))</f>
        <v/>
      </c>
      <c r="M44" s="18" t="n"/>
      <c r="N44" s="13" t="n"/>
      <c r="O44" s="13" t="n"/>
      <c r="P44" s="19" t="n"/>
      <c r="Q44" s="24">
        <f>IF($B44="","",IF(OR($A44="",$C44="",$D44="",$E44="",$F44="",$G44="",$H44="",$M44="",$N44="",$O44="",$P44=""),"Revisar datos",IF($P44="Cancelada","Cancelada",IF('Parámetros'!$B$5="","Revisar umbral",IF($J44&lt;=0,"Comprobar capacidad",IF($K44&lt;0,"Sobreventa",IF($L44&gt;='Parámetros'!$B$5,"Riesgo alto","Controlado")))))))</f>
        <v/>
      </c>
      <c r="R44" s="25">
        <f>IF($B44="","",IF($Q44="Sobreventa","Comprobar cupo y frenar nuevas ventas",IF($Q44="Riesgo alto","Revisar cupo antes de confirmar",IF($Q44="Comprobar capacidad","Validar capacidad con el proveedor",IF($Q44="Revisar datos","Completar el registro y revisarlo",IF($Q44="Revisar umbral","Completar el umbral en Parámetros",IF($Q44="Cancelada","Revisar expedientes antes de excluir","Mantener revisión manual")))))))</f>
        <v/>
      </c>
    </row>
    <row r="45" ht="34" customHeight="1">
      <c r="A45" s="13" t="n"/>
      <c r="B45" s="13" t="n"/>
      <c r="C45" s="13" t="n"/>
      <c r="D45" s="13" t="n"/>
      <c r="E45" s="14" t="n"/>
      <c r="F45" s="15" t="n"/>
      <c r="G45" s="15" t="n"/>
      <c r="H45" s="15" t="n"/>
      <c r="I45" s="15" t="n"/>
      <c r="J45" s="16">
        <f>IF(OR($B45="",$H45=""),"",IFERROR($H45+IF($I45="",0,$I45),""))</f>
        <v/>
      </c>
      <c r="K45" s="16">
        <f>IF(OR($B45="",$J45="",$F45="",$G45=""),"",IFERROR($J45-$F45-$G45,""))</f>
        <v/>
      </c>
      <c r="L45" s="17">
        <f>IF(OR($B45="",$J45="",$F45="",$G45=""),"",IFERROR(($F45+$G45)/$J45,""))</f>
        <v/>
      </c>
      <c r="M45" s="18" t="n"/>
      <c r="N45" s="13" t="n"/>
      <c r="O45" s="13" t="n"/>
      <c r="P45" s="19" t="n"/>
      <c r="Q45" s="20">
        <f>IF($B45="","",IF(OR($A45="",$C45="",$D45="",$E45="",$F45="",$G45="",$H45="",$M45="",$N45="",$O45="",$P45=""),"Revisar datos",IF($P45="Cancelada","Cancelada",IF('Parámetros'!$B$5="","Revisar umbral",IF($J45&lt;=0,"Comprobar capacidad",IF($K45&lt;0,"Sobreventa",IF($L45&gt;='Parámetros'!$B$5,"Riesgo alto","Controlado")))))))</f>
        <v/>
      </c>
      <c r="R45" s="21">
        <f>IF($B45="","",IF($Q45="Sobreventa","Comprobar cupo y frenar nuevas ventas",IF($Q45="Riesgo alto","Revisar cupo antes de confirmar",IF($Q45="Comprobar capacidad","Validar capacidad con el proveedor",IF($Q45="Revisar datos","Completar el registro y revisarlo",IF($Q45="Revisar umbral","Completar el umbral en Parámetros",IF($Q45="Cancelada","Revisar expedientes antes de excluir","Mantener revisión manual")))))))</f>
        <v/>
      </c>
    </row>
    <row r="46" ht="34" customHeight="1">
      <c r="A46" s="13" t="n"/>
      <c r="B46" s="13" t="n"/>
      <c r="C46" s="13" t="n"/>
      <c r="D46" s="13" t="n"/>
      <c r="E46" s="14" t="n"/>
      <c r="F46" s="15" t="n"/>
      <c r="G46" s="15" t="n"/>
      <c r="H46" s="15" t="n"/>
      <c r="I46" s="15" t="n"/>
      <c r="J46" s="22">
        <f>IF(OR($B46="",$H46=""),"",IFERROR($H46+IF($I46="",0,$I46),""))</f>
        <v/>
      </c>
      <c r="K46" s="22">
        <f>IF(OR($B46="",$J46="",$F46="",$G46=""),"",IFERROR($J46-$F46-$G46,""))</f>
        <v/>
      </c>
      <c r="L46" s="23">
        <f>IF(OR($B46="",$J46="",$F46="",$G46=""),"",IFERROR(($F46+$G46)/$J46,""))</f>
        <v/>
      </c>
      <c r="M46" s="18" t="n"/>
      <c r="N46" s="13" t="n"/>
      <c r="O46" s="13" t="n"/>
      <c r="P46" s="19" t="n"/>
      <c r="Q46" s="24">
        <f>IF($B46="","",IF(OR($A46="",$C46="",$D46="",$E46="",$F46="",$G46="",$H46="",$M46="",$N46="",$O46="",$P46=""),"Revisar datos",IF($P46="Cancelada","Cancelada",IF('Parámetros'!$B$5="","Revisar umbral",IF($J46&lt;=0,"Comprobar capacidad",IF($K46&lt;0,"Sobreventa",IF($L46&gt;='Parámetros'!$B$5,"Riesgo alto","Controlado")))))))</f>
        <v/>
      </c>
      <c r="R46" s="25">
        <f>IF($B46="","",IF($Q46="Sobreventa","Comprobar cupo y frenar nuevas ventas",IF($Q46="Riesgo alto","Revisar cupo antes de confirmar",IF($Q46="Comprobar capacidad","Validar capacidad con el proveedor",IF($Q46="Revisar datos","Completar el registro y revisarlo",IF($Q46="Revisar umbral","Completar el umbral en Parámetros",IF($Q46="Cancelada","Revisar expedientes antes de excluir","Mantener revisión manual")))))))</f>
        <v/>
      </c>
    </row>
    <row r="47" ht="34" customHeight="1">
      <c r="A47" s="13" t="n"/>
      <c r="B47" s="13" t="n"/>
      <c r="C47" s="13" t="n"/>
      <c r="D47" s="13" t="n"/>
      <c r="E47" s="14" t="n"/>
      <c r="F47" s="15" t="n"/>
      <c r="G47" s="15" t="n"/>
      <c r="H47" s="15" t="n"/>
      <c r="I47" s="15" t="n"/>
      <c r="J47" s="16">
        <f>IF(OR($B47="",$H47=""),"",IFERROR($H47+IF($I47="",0,$I47),""))</f>
        <v/>
      </c>
      <c r="K47" s="16">
        <f>IF(OR($B47="",$J47="",$F47="",$G47=""),"",IFERROR($J47-$F47-$G47,""))</f>
        <v/>
      </c>
      <c r="L47" s="17">
        <f>IF(OR($B47="",$J47="",$F47="",$G47=""),"",IFERROR(($F47+$G47)/$J47,""))</f>
        <v/>
      </c>
      <c r="M47" s="18" t="n"/>
      <c r="N47" s="13" t="n"/>
      <c r="O47" s="13" t="n"/>
      <c r="P47" s="19" t="n"/>
      <c r="Q47" s="20">
        <f>IF($B47="","",IF(OR($A47="",$C47="",$D47="",$E47="",$F47="",$G47="",$H47="",$M47="",$N47="",$O47="",$P47=""),"Revisar datos",IF($P47="Cancelada","Cancelada",IF('Parámetros'!$B$5="","Revisar umbral",IF($J47&lt;=0,"Comprobar capacidad",IF($K47&lt;0,"Sobreventa",IF($L47&gt;='Parámetros'!$B$5,"Riesgo alto","Controlado")))))))</f>
        <v/>
      </c>
      <c r="R47" s="21">
        <f>IF($B47="","",IF($Q47="Sobreventa","Comprobar cupo y frenar nuevas ventas",IF($Q47="Riesgo alto","Revisar cupo antes de confirmar",IF($Q47="Comprobar capacidad","Validar capacidad con el proveedor",IF($Q47="Revisar datos","Completar el registro y revisarlo",IF($Q47="Revisar umbral","Completar el umbral en Parámetros",IF($Q47="Cancelada","Revisar expedientes antes de excluir","Mantener revisión manual")))))))</f>
        <v/>
      </c>
    </row>
    <row r="48" ht="34" customHeight="1">
      <c r="A48" s="13" t="n"/>
      <c r="B48" s="13" t="n"/>
      <c r="C48" s="13" t="n"/>
      <c r="D48" s="13" t="n"/>
      <c r="E48" s="14" t="n"/>
      <c r="F48" s="15" t="n"/>
      <c r="G48" s="15" t="n"/>
      <c r="H48" s="15" t="n"/>
      <c r="I48" s="15" t="n"/>
      <c r="J48" s="22">
        <f>IF(OR($B48="",$H48=""),"",IFERROR($H48+IF($I48="",0,$I48),""))</f>
        <v/>
      </c>
      <c r="K48" s="22">
        <f>IF(OR($B48="",$J48="",$F48="",$G48=""),"",IFERROR($J48-$F48-$G48,""))</f>
        <v/>
      </c>
      <c r="L48" s="23">
        <f>IF(OR($B48="",$J48="",$F48="",$G48=""),"",IFERROR(($F48+$G48)/$J48,""))</f>
        <v/>
      </c>
      <c r="M48" s="18" t="n"/>
      <c r="N48" s="13" t="n"/>
      <c r="O48" s="13" t="n"/>
      <c r="P48" s="19" t="n"/>
      <c r="Q48" s="24">
        <f>IF($B48="","",IF(OR($A48="",$C48="",$D48="",$E48="",$F48="",$G48="",$H48="",$M48="",$N48="",$O48="",$P48=""),"Revisar datos",IF($P48="Cancelada","Cancelada",IF('Parámetros'!$B$5="","Revisar umbral",IF($J48&lt;=0,"Comprobar capacidad",IF($K48&lt;0,"Sobreventa",IF($L48&gt;='Parámetros'!$B$5,"Riesgo alto","Controlado")))))))</f>
        <v/>
      </c>
      <c r="R48" s="25">
        <f>IF($B48="","",IF($Q48="Sobreventa","Comprobar cupo y frenar nuevas ventas",IF($Q48="Riesgo alto","Revisar cupo antes de confirmar",IF($Q48="Comprobar capacidad","Validar capacidad con el proveedor",IF($Q48="Revisar datos","Completar el registro y revisarlo",IF($Q48="Revisar umbral","Completar el umbral en Parámetros",IF($Q48="Cancelada","Revisar expedientes antes de excluir","Mantener revisión manual")))))))</f>
        <v/>
      </c>
    </row>
    <row r="49" ht="34" customHeight="1">
      <c r="A49" s="13" t="n"/>
      <c r="B49" s="13" t="n"/>
      <c r="C49" s="13" t="n"/>
      <c r="D49" s="13" t="n"/>
      <c r="E49" s="14" t="n"/>
      <c r="F49" s="15" t="n"/>
      <c r="G49" s="15" t="n"/>
      <c r="H49" s="15" t="n"/>
      <c r="I49" s="15" t="n"/>
      <c r="J49" s="16">
        <f>IF(OR($B49="",$H49=""),"",IFERROR($H49+IF($I49="",0,$I49),""))</f>
        <v/>
      </c>
      <c r="K49" s="16">
        <f>IF(OR($B49="",$J49="",$F49="",$G49=""),"",IFERROR($J49-$F49-$G49,""))</f>
        <v/>
      </c>
      <c r="L49" s="17">
        <f>IF(OR($B49="",$J49="",$F49="",$G49=""),"",IFERROR(($F49+$G49)/$J49,""))</f>
        <v/>
      </c>
      <c r="M49" s="18" t="n"/>
      <c r="N49" s="13" t="n"/>
      <c r="O49" s="13" t="n"/>
      <c r="P49" s="19" t="n"/>
      <c r="Q49" s="20">
        <f>IF($B49="","",IF(OR($A49="",$C49="",$D49="",$E49="",$F49="",$G49="",$H49="",$M49="",$N49="",$O49="",$P49=""),"Revisar datos",IF($P49="Cancelada","Cancelada",IF('Parámetros'!$B$5="","Revisar umbral",IF($J49&lt;=0,"Comprobar capacidad",IF($K49&lt;0,"Sobreventa",IF($L49&gt;='Parámetros'!$B$5,"Riesgo alto","Controlado")))))))</f>
        <v/>
      </c>
      <c r="R49" s="21">
        <f>IF($B49="","",IF($Q49="Sobreventa","Comprobar cupo y frenar nuevas ventas",IF($Q49="Riesgo alto","Revisar cupo antes de confirmar",IF($Q49="Comprobar capacidad","Validar capacidad con el proveedor",IF($Q49="Revisar datos","Completar el registro y revisarlo",IF($Q49="Revisar umbral","Completar el umbral en Parámetros",IF($Q49="Cancelada","Revisar expedientes antes de excluir","Mantener revisión manual")))))))</f>
        <v/>
      </c>
    </row>
    <row r="50" ht="34" customHeight="1">
      <c r="A50" s="13" t="n"/>
      <c r="B50" s="13" t="n"/>
      <c r="C50" s="13" t="n"/>
      <c r="D50" s="13" t="n"/>
      <c r="E50" s="14" t="n"/>
      <c r="F50" s="15" t="n"/>
      <c r="G50" s="15" t="n"/>
      <c r="H50" s="15" t="n"/>
      <c r="I50" s="15" t="n"/>
      <c r="J50" s="22">
        <f>IF(OR($B50="",$H50=""),"",IFERROR($H50+IF($I50="",0,$I50),""))</f>
        <v/>
      </c>
      <c r="K50" s="22">
        <f>IF(OR($B50="",$J50="",$F50="",$G50=""),"",IFERROR($J50-$F50-$G50,""))</f>
        <v/>
      </c>
      <c r="L50" s="23">
        <f>IF(OR($B50="",$J50="",$F50="",$G50=""),"",IFERROR(($F50+$G50)/$J50,""))</f>
        <v/>
      </c>
      <c r="M50" s="18" t="n"/>
      <c r="N50" s="13" t="n"/>
      <c r="O50" s="13" t="n"/>
      <c r="P50" s="19" t="n"/>
      <c r="Q50" s="24">
        <f>IF($B50="","",IF(OR($A50="",$C50="",$D50="",$E50="",$F50="",$G50="",$H50="",$M50="",$N50="",$O50="",$P50=""),"Revisar datos",IF($P50="Cancelada","Cancelada",IF('Parámetros'!$B$5="","Revisar umbral",IF($J50&lt;=0,"Comprobar capacidad",IF($K50&lt;0,"Sobreventa",IF($L50&gt;='Parámetros'!$B$5,"Riesgo alto","Controlado")))))))</f>
        <v/>
      </c>
      <c r="R50" s="25">
        <f>IF($B50="","",IF($Q50="Sobreventa","Comprobar cupo y frenar nuevas ventas",IF($Q50="Riesgo alto","Revisar cupo antes de confirmar",IF($Q50="Comprobar capacidad","Validar capacidad con el proveedor",IF($Q50="Revisar datos","Completar el registro y revisarlo",IF($Q50="Revisar umbral","Completar el umbral en Parámetros",IF($Q50="Cancelada","Revisar expedientes antes de excluir","Mantener revisión manual")))))))</f>
        <v/>
      </c>
    </row>
    <row r="51" ht="34" customHeight="1">
      <c r="A51" s="13" t="n"/>
      <c r="B51" s="13" t="n"/>
      <c r="C51" s="13" t="n"/>
      <c r="D51" s="13" t="n"/>
      <c r="E51" s="14" t="n"/>
      <c r="F51" s="15" t="n"/>
      <c r="G51" s="15" t="n"/>
      <c r="H51" s="15" t="n"/>
      <c r="I51" s="15" t="n"/>
      <c r="J51" s="16">
        <f>IF(OR($B51="",$H51=""),"",IFERROR($H51+IF($I51="",0,$I51),""))</f>
        <v/>
      </c>
      <c r="K51" s="16">
        <f>IF(OR($B51="",$J51="",$F51="",$G51=""),"",IFERROR($J51-$F51-$G51,""))</f>
        <v/>
      </c>
      <c r="L51" s="17">
        <f>IF(OR($B51="",$J51="",$F51="",$G51=""),"",IFERROR(($F51+$G51)/$J51,""))</f>
        <v/>
      </c>
      <c r="M51" s="18" t="n"/>
      <c r="N51" s="13" t="n"/>
      <c r="O51" s="13" t="n"/>
      <c r="P51" s="19" t="n"/>
      <c r="Q51" s="20">
        <f>IF($B51="","",IF(OR($A51="",$C51="",$D51="",$E51="",$F51="",$G51="",$H51="",$M51="",$N51="",$O51="",$P51=""),"Revisar datos",IF($P51="Cancelada","Cancelada",IF('Parámetros'!$B$5="","Revisar umbral",IF($J51&lt;=0,"Comprobar capacidad",IF($K51&lt;0,"Sobreventa",IF($L51&gt;='Parámetros'!$B$5,"Riesgo alto","Controlado")))))))</f>
        <v/>
      </c>
      <c r="R51" s="21">
        <f>IF($B51="","",IF($Q51="Sobreventa","Comprobar cupo y frenar nuevas ventas",IF($Q51="Riesgo alto","Revisar cupo antes de confirmar",IF($Q51="Comprobar capacidad","Validar capacidad con el proveedor",IF($Q51="Revisar datos","Completar el registro y revisarlo",IF($Q51="Revisar umbral","Completar el umbral en Parámetros",IF($Q51="Cancelada","Revisar expedientes antes de excluir","Mantener revisión manual")))))))</f>
        <v/>
      </c>
    </row>
    <row r="52" ht="34" customHeight="1">
      <c r="A52" s="13" t="n"/>
      <c r="B52" s="13" t="n"/>
      <c r="C52" s="13" t="n"/>
      <c r="D52" s="13" t="n"/>
      <c r="E52" s="14" t="n"/>
      <c r="F52" s="15" t="n"/>
      <c r="G52" s="15" t="n"/>
      <c r="H52" s="15" t="n"/>
      <c r="I52" s="15" t="n"/>
      <c r="J52" s="22">
        <f>IF(OR($B52="",$H52=""),"",IFERROR($H52+IF($I52="",0,$I52),""))</f>
        <v/>
      </c>
      <c r="K52" s="22">
        <f>IF(OR($B52="",$J52="",$F52="",$G52=""),"",IFERROR($J52-$F52-$G52,""))</f>
        <v/>
      </c>
      <c r="L52" s="23">
        <f>IF(OR($B52="",$J52="",$F52="",$G52=""),"",IFERROR(($F52+$G52)/$J52,""))</f>
        <v/>
      </c>
      <c r="M52" s="18" t="n"/>
      <c r="N52" s="13" t="n"/>
      <c r="O52" s="13" t="n"/>
      <c r="P52" s="19" t="n"/>
      <c r="Q52" s="24">
        <f>IF($B52="","",IF(OR($A52="",$C52="",$D52="",$E52="",$F52="",$G52="",$H52="",$M52="",$N52="",$O52="",$P52=""),"Revisar datos",IF($P52="Cancelada","Cancelada",IF('Parámetros'!$B$5="","Revisar umbral",IF($J52&lt;=0,"Comprobar capacidad",IF($K52&lt;0,"Sobreventa",IF($L52&gt;='Parámetros'!$B$5,"Riesgo alto","Controlado")))))))</f>
        <v/>
      </c>
      <c r="R52" s="25">
        <f>IF($B52="","",IF($Q52="Sobreventa","Comprobar cupo y frenar nuevas ventas",IF($Q52="Riesgo alto","Revisar cupo antes de confirmar",IF($Q52="Comprobar capacidad","Validar capacidad con el proveedor",IF($Q52="Revisar datos","Completar el registro y revisarlo",IF($Q52="Revisar umbral","Completar el umbral en Parámetros",IF($Q52="Cancelada","Revisar expedientes antes de excluir","Mantener revisión manual")))))))</f>
        <v/>
      </c>
    </row>
    <row r="53" ht="34" customHeight="1">
      <c r="A53" s="13" t="n"/>
      <c r="B53" s="13" t="n"/>
      <c r="C53" s="13" t="n"/>
      <c r="D53" s="13" t="n"/>
      <c r="E53" s="14" t="n"/>
      <c r="F53" s="15" t="n"/>
      <c r="G53" s="15" t="n"/>
      <c r="H53" s="15" t="n"/>
      <c r="I53" s="15" t="n"/>
      <c r="J53" s="16">
        <f>IF(OR($B53="",$H53=""),"",IFERROR($H53+IF($I53="",0,$I53),""))</f>
        <v/>
      </c>
      <c r="K53" s="16">
        <f>IF(OR($B53="",$J53="",$F53="",$G53=""),"",IFERROR($J53-$F53-$G53,""))</f>
        <v/>
      </c>
      <c r="L53" s="17">
        <f>IF(OR($B53="",$J53="",$F53="",$G53=""),"",IFERROR(($F53+$G53)/$J53,""))</f>
        <v/>
      </c>
      <c r="M53" s="18" t="n"/>
      <c r="N53" s="13" t="n"/>
      <c r="O53" s="13" t="n"/>
      <c r="P53" s="19" t="n"/>
      <c r="Q53" s="20">
        <f>IF($B53="","",IF(OR($A53="",$C53="",$D53="",$E53="",$F53="",$G53="",$H53="",$M53="",$N53="",$O53="",$P53=""),"Revisar datos",IF($P53="Cancelada","Cancelada",IF('Parámetros'!$B$5="","Revisar umbral",IF($J53&lt;=0,"Comprobar capacidad",IF($K53&lt;0,"Sobreventa",IF($L53&gt;='Parámetros'!$B$5,"Riesgo alto","Controlado")))))))</f>
        <v/>
      </c>
      <c r="R53" s="21">
        <f>IF($B53="","",IF($Q53="Sobreventa","Comprobar cupo y frenar nuevas ventas",IF($Q53="Riesgo alto","Revisar cupo antes de confirmar",IF($Q53="Comprobar capacidad","Validar capacidad con el proveedor",IF($Q53="Revisar datos","Completar el registro y revisarlo",IF($Q53="Revisar umbral","Completar el umbral en Parámetros",IF($Q53="Cancelada","Revisar expedientes antes de excluir","Mantener revisión manual")))))))</f>
        <v/>
      </c>
    </row>
    <row r="54" ht="34" customHeight="1">
      <c r="A54" s="13" t="n"/>
      <c r="B54" s="13" t="n"/>
      <c r="C54" s="13" t="n"/>
      <c r="D54" s="13" t="n"/>
      <c r="E54" s="14" t="n"/>
      <c r="F54" s="15" t="n"/>
      <c r="G54" s="15" t="n"/>
      <c r="H54" s="15" t="n"/>
      <c r="I54" s="15" t="n"/>
      <c r="J54" s="22">
        <f>IF(OR($B54="",$H54=""),"",IFERROR($H54+IF($I54="",0,$I54),""))</f>
        <v/>
      </c>
      <c r="K54" s="22">
        <f>IF(OR($B54="",$J54="",$F54="",$G54=""),"",IFERROR($J54-$F54-$G54,""))</f>
        <v/>
      </c>
      <c r="L54" s="23">
        <f>IF(OR($B54="",$J54="",$F54="",$G54=""),"",IFERROR(($F54+$G54)/$J54,""))</f>
        <v/>
      </c>
      <c r="M54" s="18" t="n"/>
      <c r="N54" s="13" t="n"/>
      <c r="O54" s="13" t="n"/>
      <c r="P54" s="19" t="n"/>
      <c r="Q54" s="24">
        <f>IF($B54="","",IF(OR($A54="",$C54="",$D54="",$E54="",$F54="",$G54="",$H54="",$M54="",$N54="",$O54="",$P54=""),"Revisar datos",IF($P54="Cancelada","Cancelada",IF('Parámetros'!$B$5="","Revisar umbral",IF($J54&lt;=0,"Comprobar capacidad",IF($K54&lt;0,"Sobreventa",IF($L54&gt;='Parámetros'!$B$5,"Riesgo alto","Controlado")))))))</f>
        <v/>
      </c>
      <c r="R54" s="25">
        <f>IF($B54="","",IF($Q54="Sobreventa","Comprobar cupo y frenar nuevas ventas",IF($Q54="Riesgo alto","Revisar cupo antes de confirmar",IF($Q54="Comprobar capacidad","Validar capacidad con el proveedor",IF($Q54="Revisar datos","Completar el registro y revisarlo",IF($Q54="Revisar umbral","Completar el umbral en Parámetros",IF($Q54="Cancelada","Revisar expedientes antes de excluir","Mantener revisión manual")))))))</f>
        <v/>
      </c>
    </row>
    <row r="55" ht="34" customHeight="1">
      <c r="A55" s="13" t="n"/>
      <c r="B55" s="13" t="n"/>
      <c r="C55" s="13" t="n"/>
      <c r="D55" s="13" t="n"/>
      <c r="E55" s="14" t="n"/>
      <c r="F55" s="15" t="n"/>
      <c r="G55" s="15" t="n"/>
      <c r="H55" s="15" t="n"/>
      <c r="I55" s="15" t="n"/>
      <c r="J55" s="16">
        <f>IF(OR($B55="",$H55=""),"",IFERROR($H55+IF($I55="",0,$I55),""))</f>
        <v/>
      </c>
      <c r="K55" s="16">
        <f>IF(OR($B55="",$J55="",$F55="",$G55=""),"",IFERROR($J55-$F55-$G55,""))</f>
        <v/>
      </c>
      <c r="L55" s="17">
        <f>IF(OR($B55="",$J55="",$F55="",$G55=""),"",IFERROR(($F55+$G55)/$J55,""))</f>
        <v/>
      </c>
      <c r="M55" s="18" t="n"/>
      <c r="N55" s="13" t="n"/>
      <c r="O55" s="13" t="n"/>
      <c r="P55" s="19" t="n"/>
      <c r="Q55" s="20">
        <f>IF($B55="","",IF(OR($A55="",$C55="",$D55="",$E55="",$F55="",$G55="",$H55="",$M55="",$N55="",$O55="",$P55=""),"Revisar datos",IF($P55="Cancelada","Cancelada",IF('Parámetros'!$B$5="","Revisar umbral",IF($J55&lt;=0,"Comprobar capacidad",IF($K55&lt;0,"Sobreventa",IF($L55&gt;='Parámetros'!$B$5,"Riesgo alto","Controlado")))))))</f>
        <v/>
      </c>
      <c r="R55" s="21">
        <f>IF($B55="","",IF($Q55="Sobreventa","Comprobar cupo y frenar nuevas ventas",IF($Q55="Riesgo alto","Revisar cupo antes de confirmar",IF($Q55="Comprobar capacidad","Validar capacidad con el proveedor",IF($Q55="Revisar datos","Completar el registro y revisarlo",IF($Q55="Revisar umbral","Completar el umbral en Parámetros",IF($Q55="Cancelada","Revisar expedientes antes de excluir","Mantener revisión manual")))))))</f>
        <v/>
      </c>
    </row>
    <row r="56" ht="34" customHeight="1">
      <c r="A56" s="13" t="n"/>
      <c r="B56" s="13" t="n"/>
      <c r="C56" s="13" t="n"/>
      <c r="D56" s="13" t="n"/>
      <c r="E56" s="14" t="n"/>
      <c r="F56" s="15" t="n"/>
      <c r="G56" s="15" t="n"/>
      <c r="H56" s="15" t="n"/>
      <c r="I56" s="15" t="n"/>
      <c r="J56" s="22">
        <f>IF(OR($B56="",$H56=""),"",IFERROR($H56+IF($I56="",0,$I56),""))</f>
        <v/>
      </c>
      <c r="K56" s="22">
        <f>IF(OR($B56="",$J56="",$F56="",$G56=""),"",IFERROR($J56-$F56-$G56,""))</f>
        <v/>
      </c>
      <c r="L56" s="23">
        <f>IF(OR($B56="",$J56="",$F56="",$G56=""),"",IFERROR(($F56+$G56)/$J56,""))</f>
        <v/>
      </c>
      <c r="M56" s="18" t="n"/>
      <c r="N56" s="13" t="n"/>
      <c r="O56" s="13" t="n"/>
      <c r="P56" s="19" t="n"/>
      <c r="Q56" s="24">
        <f>IF($B56="","",IF(OR($A56="",$C56="",$D56="",$E56="",$F56="",$G56="",$H56="",$M56="",$N56="",$O56="",$P56=""),"Revisar datos",IF($P56="Cancelada","Cancelada",IF('Parámetros'!$B$5="","Revisar umbral",IF($J56&lt;=0,"Comprobar capacidad",IF($K56&lt;0,"Sobreventa",IF($L56&gt;='Parámetros'!$B$5,"Riesgo alto","Controlado")))))))</f>
        <v/>
      </c>
      <c r="R56" s="25">
        <f>IF($B56="","",IF($Q56="Sobreventa","Comprobar cupo y frenar nuevas ventas",IF($Q56="Riesgo alto","Revisar cupo antes de confirmar",IF($Q56="Comprobar capacidad","Validar capacidad con el proveedor",IF($Q56="Revisar datos","Completar el registro y revisarlo",IF($Q56="Revisar umbral","Completar el umbral en Parámetros",IF($Q56="Cancelada","Revisar expedientes antes de excluir","Mantener revisión manual")))))))</f>
        <v/>
      </c>
    </row>
    <row r="57" ht="34" customHeight="1">
      <c r="A57" s="13" t="n"/>
      <c r="B57" s="13" t="n"/>
      <c r="C57" s="13" t="n"/>
      <c r="D57" s="13" t="n"/>
      <c r="E57" s="14" t="n"/>
      <c r="F57" s="15" t="n"/>
      <c r="G57" s="15" t="n"/>
      <c r="H57" s="15" t="n"/>
      <c r="I57" s="15" t="n"/>
      <c r="J57" s="16">
        <f>IF(OR($B57="",$H57=""),"",IFERROR($H57+IF($I57="",0,$I57),""))</f>
        <v/>
      </c>
      <c r="K57" s="16">
        <f>IF(OR($B57="",$J57="",$F57="",$G57=""),"",IFERROR($J57-$F57-$G57,""))</f>
        <v/>
      </c>
      <c r="L57" s="17">
        <f>IF(OR($B57="",$J57="",$F57="",$G57=""),"",IFERROR(($F57+$G57)/$J57,""))</f>
        <v/>
      </c>
      <c r="M57" s="18" t="n"/>
      <c r="N57" s="13" t="n"/>
      <c r="O57" s="13" t="n"/>
      <c r="P57" s="19" t="n"/>
      <c r="Q57" s="20">
        <f>IF($B57="","",IF(OR($A57="",$C57="",$D57="",$E57="",$F57="",$G57="",$H57="",$M57="",$N57="",$O57="",$P57=""),"Revisar datos",IF($P57="Cancelada","Cancelada",IF('Parámetros'!$B$5="","Revisar umbral",IF($J57&lt;=0,"Comprobar capacidad",IF($K57&lt;0,"Sobreventa",IF($L57&gt;='Parámetros'!$B$5,"Riesgo alto","Controlado")))))))</f>
        <v/>
      </c>
      <c r="R57" s="21">
        <f>IF($B57="","",IF($Q57="Sobreventa","Comprobar cupo y frenar nuevas ventas",IF($Q57="Riesgo alto","Revisar cupo antes de confirmar",IF($Q57="Comprobar capacidad","Validar capacidad con el proveedor",IF($Q57="Revisar datos","Completar el registro y revisarlo",IF($Q57="Revisar umbral","Completar el umbral en Parámetros",IF($Q57="Cancelada","Revisar expedientes antes de excluir","Mantener revisión manual")))))))</f>
        <v/>
      </c>
    </row>
    <row r="58" ht="34" customHeight="1">
      <c r="A58" s="13" t="n"/>
      <c r="B58" s="13" t="n"/>
      <c r="C58" s="13" t="n"/>
      <c r="D58" s="13" t="n"/>
      <c r="E58" s="14" t="n"/>
      <c r="F58" s="15" t="n"/>
      <c r="G58" s="15" t="n"/>
      <c r="H58" s="15" t="n"/>
      <c r="I58" s="15" t="n"/>
      <c r="J58" s="22">
        <f>IF(OR($B58="",$H58=""),"",IFERROR($H58+IF($I58="",0,$I58),""))</f>
        <v/>
      </c>
      <c r="K58" s="22">
        <f>IF(OR($B58="",$J58="",$F58="",$G58=""),"",IFERROR($J58-$F58-$G58,""))</f>
        <v/>
      </c>
      <c r="L58" s="23">
        <f>IF(OR($B58="",$J58="",$F58="",$G58=""),"",IFERROR(($F58+$G58)/$J58,""))</f>
        <v/>
      </c>
      <c r="M58" s="18" t="n"/>
      <c r="N58" s="13" t="n"/>
      <c r="O58" s="13" t="n"/>
      <c r="P58" s="19" t="n"/>
      <c r="Q58" s="24">
        <f>IF($B58="","",IF(OR($A58="",$C58="",$D58="",$E58="",$F58="",$G58="",$H58="",$M58="",$N58="",$O58="",$P58=""),"Revisar datos",IF($P58="Cancelada","Cancelada",IF('Parámetros'!$B$5="","Revisar umbral",IF($J58&lt;=0,"Comprobar capacidad",IF($K58&lt;0,"Sobreventa",IF($L58&gt;='Parámetros'!$B$5,"Riesgo alto","Controlado")))))))</f>
        <v/>
      </c>
      <c r="R58" s="25">
        <f>IF($B58="","",IF($Q58="Sobreventa","Comprobar cupo y frenar nuevas ventas",IF($Q58="Riesgo alto","Revisar cupo antes de confirmar",IF($Q58="Comprobar capacidad","Validar capacidad con el proveedor",IF($Q58="Revisar datos","Completar el registro y revisarlo",IF($Q58="Revisar umbral","Completar el umbral en Parámetros",IF($Q58="Cancelada","Revisar expedientes antes de excluir","Mantener revisión manual")))))))</f>
        <v/>
      </c>
    </row>
    <row r="59" ht="34" customHeight="1">
      <c r="A59" s="13" t="n"/>
      <c r="B59" s="13" t="n"/>
      <c r="C59" s="13" t="n"/>
      <c r="D59" s="13" t="n"/>
      <c r="E59" s="14" t="n"/>
      <c r="F59" s="15" t="n"/>
      <c r="G59" s="15" t="n"/>
      <c r="H59" s="15" t="n"/>
      <c r="I59" s="15" t="n"/>
      <c r="J59" s="16">
        <f>IF(OR($B59="",$H59=""),"",IFERROR($H59+IF($I59="",0,$I59),""))</f>
        <v/>
      </c>
      <c r="K59" s="16">
        <f>IF(OR($B59="",$J59="",$F59="",$G59=""),"",IFERROR($J59-$F59-$G59,""))</f>
        <v/>
      </c>
      <c r="L59" s="17">
        <f>IF(OR($B59="",$J59="",$F59="",$G59=""),"",IFERROR(($F59+$G59)/$J59,""))</f>
        <v/>
      </c>
      <c r="M59" s="18" t="n"/>
      <c r="N59" s="13" t="n"/>
      <c r="O59" s="13" t="n"/>
      <c r="P59" s="19" t="n"/>
      <c r="Q59" s="20">
        <f>IF($B59="","",IF(OR($A59="",$C59="",$D59="",$E59="",$F59="",$G59="",$H59="",$M59="",$N59="",$O59="",$P59=""),"Revisar datos",IF($P59="Cancelada","Cancelada",IF('Parámetros'!$B$5="","Revisar umbral",IF($J59&lt;=0,"Comprobar capacidad",IF($K59&lt;0,"Sobreventa",IF($L59&gt;='Parámetros'!$B$5,"Riesgo alto","Controlado")))))))</f>
        <v/>
      </c>
      <c r="R59" s="21">
        <f>IF($B59="","",IF($Q59="Sobreventa","Comprobar cupo y frenar nuevas ventas",IF($Q59="Riesgo alto","Revisar cupo antes de confirmar",IF($Q59="Comprobar capacidad","Validar capacidad con el proveedor",IF($Q59="Revisar datos","Completar el registro y revisarlo",IF($Q59="Revisar umbral","Completar el umbral en Parámetros",IF($Q59="Cancelada","Revisar expedientes antes de excluir","Mantener revisión manual")))))))</f>
        <v/>
      </c>
    </row>
    <row r="60" ht="34" customHeight="1">
      <c r="A60" s="13" t="n"/>
      <c r="B60" s="13" t="n"/>
      <c r="C60" s="13" t="n"/>
      <c r="D60" s="13" t="n"/>
      <c r="E60" s="14" t="n"/>
      <c r="F60" s="15" t="n"/>
      <c r="G60" s="15" t="n"/>
      <c r="H60" s="15" t="n"/>
      <c r="I60" s="15" t="n"/>
      <c r="J60" s="22">
        <f>IF(OR($B60="",$H60=""),"",IFERROR($H60+IF($I60="",0,$I60),""))</f>
        <v/>
      </c>
      <c r="K60" s="22">
        <f>IF(OR($B60="",$J60="",$F60="",$G60=""),"",IFERROR($J60-$F60-$G60,""))</f>
        <v/>
      </c>
      <c r="L60" s="23">
        <f>IF(OR($B60="",$J60="",$F60="",$G60=""),"",IFERROR(($F60+$G60)/$J60,""))</f>
        <v/>
      </c>
      <c r="M60" s="18" t="n"/>
      <c r="N60" s="13" t="n"/>
      <c r="O60" s="13" t="n"/>
      <c r="P60" s="19" t="n"/>
      <c r="Q60" s="24">
        <f>IF($B60="","",IF(OR($A60="",$C60="",$D60="",$E60="",$F60="",$G60="",$H60="",$M60="",$N60="",$O60="",$P60=""),"Revisar datos",IF($P60="Cancelada","Cancelada",IF('Parámetros'!$B$5="","Revisar umbral",IF($J60&lt;=0,"Comprobar capacidad",IF($K60&lt;0,"Sobreventa",IF($L60&gt;='Parámetros'!$B$5,"Riesgo alto","Controlado")))))))</f>
        <v/>
      </c>
      <c r="R60" s="25">
        <f>IF($B60="","",IF($Q60="Sobreventa","Comprobar cupo y frenar nuevas ventas",IF($Q60="Riesgo alto","Revisar cupo antes de confirmar",IF($Q60="Comprobar capacidad","Validar capacidad con el proveedor",IF($Q60="Revisar datos","Completar el registro y revisarlo",IF($Q60="Revisar umbral","Completar el umbral en Parámetros",IF($Q60="Cancelada","Revisar expedientes antes de excluir","Mantener revisión manual")))))))</f>
        <v/>
      </c>
    </row>
    <row r="61" ht="34" customHeight="1">
      <c r="A61" s="13" t="n"/>
      <c r="B61" s="13" t="n"/>
      <c r="C61" s="13" t="n"/>
      <c r="D61" s="13" t="n"/>
      <c r="E61" s="14" t="n"/>
      <c r="F61" s="15" t="n"/>
      <c r="G61" s="15" t="n"/>
      <c r="H61" s="15" t="n"/>
      <c r="I61" s="15" t="n"/>
      <c r="J61" s="16">
        <f>IF(OR($B61="",$H61=""),"",IFERROR($H61+IF($I61="",0,$I61),""))</f>
        <v/>
      </c>
      <c r="K61" s="16">
        <f>IF(OR($B61="",$J61="",$F61="",$G61=""),"",IFERROR($J61-$F61-$G61,""))</f>
        <v/>
      </c>
      <c r="L61" s="17">
        <f>IF(OR($B61="",$J61="",$F61="",$G61=""),"",IFERROR(($F61+$G61)/$J61,""))</f>
        <v/>
      </c>
      <c r="M61" s="18" t="n"/>
      <c r="N61" s="13" t="n"/>
      <c r="O61" s="13" t="n"/>
      <c r="P61" s="19" t="n"/>
      <c r="Q61" s="20">
        <f>IF($B61="","",IF(OR($A61="",$C61="",$D61="",$E61="",$F61="",$G61="",$H61="",$M61="",$N61="",$O61="",$P61=""),"Revisar datos",IF($P61="Cancelada","Cancelada",IF('Parámetros'!$B$5="","Revisar umbral",IF($J61&lt;=0,"Comprobar capacidad",IF($K61&lt;0,"Sobreventa",IF($L61&gt;='Parámetros'!$B$5,"Riesgo alto","Controlado")))))))</f>
        <v/>
      </c>
      <c r="R61" s="21">
        <f>IF($B61="","",IF($Q61="Sobreventa","Comprobar cupo y frenar nuevas ventas",IF($Q61="Riesgo alto","Revisar cupo antes de confirmar",IF($Q61="Comprobar capacidad","Validar capacidad con el proveedor",IF($Q61="Revisar datos","Completar el registro y revisarlo",IF($Q61="Revisar umbral","Completar el umbral en Parámetros",IF($Q61="Cancelada","Revisar expedientes antes de excluir","Mantener revisión manual")))))))</f>
        <v/>
      </c>
    </row>
    <row r="62" ht="34" customHeight="1">
      <c r="A62" s="13" t="n"/>
      <c r="B62" s="13" t="n"/>
      <c r="C62" s="13" t="n"/>
      <c r="D62" s="13" t="n"/>
      <c r="E62" s="14" t="n"/>
      <c r="F62" s="15" t="n"/>
      <c r="G62" s="15" t="n"/>
      <c r="H62" s="15" t="n"/>
      <c r="I62" s="15" t="n"/>
      <c r="J62" s="22">
        <f>IF(OR($B62="",$H62=""),"",IFERROR($H62+IF($I62="",0,$I62),""))</f>
        <v/>
      </c>
      <c r="K62" s="22">
        <f>IF(OR($B62="",$J62="",$F62="",$G62=""),"",IFERROR($J62-$F62-$G62,""))</f>
        <v/>
      </c>
      <c r="L62" s="23">
        <f>IF(OR($B62="",$J62="",$F62="",$G62=""),"",IFERROR(($F62+$G62)/$J62,""))</f>
        <v/>
      </c>
      <c r="M62" s="18" t="n"/>
      <c r="N62" s="13" t="n"/>
      <c r="O62" s="13" t="n"/>
      <c r="P62" s="19" t="n"/>
      <c r="Q62" s="24">
        <f>IF($B62="","",IF(OR($A62="",$C62="",$D62="",$E62="",$F62="",$G62="",$H62="",$M62="",$N62="",$O62="",$P62=""),"Revisar datos",IF($P62="Cancelada","Cancelada",IF('Parámetros'!$B$5="","Revisar umbral",IF($J62&lt;=0,"Comprobar capacidad",IF($K62&lt;0,"Sobreventa",IF($L62&gt;='Parámetros'!$B$5,"Riesgo alto","Controlado")))))))</f>
        <v/>
      </c>
      <c r="R62" s="25">
        <f>IF($B62="","",IF($Q62="Sobreventa","Comprobar cupo y frenar nuevas ventas",IF($Q62="Riesgo alto","Revisar cupo antes de confirmar",IF($Q62="Comprobar capacidad","Validar capacidad con el proveedor",IF($Q62="Revisar datos","Completar el registro y revisarlo",IF($Q62="Revisar umbral","Completar el umbral en Parámetros",IF($Q62="Cancelada","Revisar expedientes antes de excluir","Mantener revisión manual")))))))</f>
        <v/>
      </c>
    </row>
    <row r="63" ht="34" customHeight="1">
      <c r="A63" s="13" t="n"/>
      <c r="B63" s="13" t="n"/>
      <c r="C63" s="13" t="n"/>
      <c r="D63" s="13" t="n"/>
      <c r="E63" s="14" t="n"/>
      <c r="F63" s="15" t="n"/>
      <c r="G63" s="15" t="n"/>
      <c r="H63" s="15" t="n"/>
      <c r="I63" s="15" t="n"/>
      <c r="J63" s="16">
        <f>IF(OR($B63="",$H63=""),"",IFERROR($H63+IF($I63="",0,$I63),""))</f>
        <v/>
      </c>
      <c r="K63" s="16">
        <f>IF(OR($B63="",$J63="",$F63="",$G63=""),"",IFERROR($J63-$F63-$G63,""))</f>
        <v/>
      </c>
      <c r="L63" s="17">
        <f>IF(OR($B63="",$J63="",$F63="",$G63=""),"",IFERROR(($F63+$G63)/$J63,""))</f>
        <v/>
      </c>
      <c r="M63" s="18" t="n"/>
      <c r="N63" s="13" t="n"/>
      <c r="O63" s="13" t="n"/>
      <c r="P63" s="19" t="n"/>
      <c r="Q63" s="20">
        <f>IF($B63="","",IF(OR($A63="",$C63="",$D63="",$E63="",$F63="",$G63="",$H63="",$M63="",$N63="",$O63="",$P63=""),"Revisar datos",IF($P63="Cancelada","Cancelada",IF('Parámetros'!$B$5="","Revisar umbral",IF($J63&lt;=0,"Comprobar capacidad",IF($K63&lt;0,"Sobreventa",IF($L63&gt;='Parámetros'!$B$5,"Riesgo alto","Controlado")))))))</f>
        <v/>
      </c>
      <c r="R63" s="21">
        <f>IF($B63="","",IF($Q63="Sobreventa","Comprobar cupo y frenar nuevas ventas",IF($Q63="Riesgo alto","Revisar cupo antes de confirmar",IF($Q63="Comprobar capacidad","Validar capacidad con el proveedor",IF($Q63="Revisar datos","Completar el registro y revisarlo",IF($Q63="Revisar umbral","Completar el umbral en Parámetros",IF($Q63="Cancelada","Revisar expedientes antes de excluir","Mantener revisión manual")))))))</f>
        <v/>
      </c>
    </row>
    <row r="64" ht="34" customHeight="1">
      <c r="A64" s="13" t="n"/>
      <c r="B64" s="13" t="n"/>
      <c r="C64" s="13" t="n"/>
      <c r="D64" s="13" t="n"/>
      <c r="E64" s="14" t="n"/>
      <c r="F64" s="15" t="n"/>
      <c r="G64" s="15" t="n"/>
      <c r="H64" s="15" t="n"/>
      <c r="I64" s="15" t="n"/>
      <c r="J64" s="22">
        <f>IF(OR($B64="",$H64=""),"",IFERROR($H64+IF($I64="",0,$I64),""))</f>
        <v/>
      </c>
      <c r="K64" s="22">
        <f>IF(OR($B64="",$J64="",$F64="",$G64=""),"",IFERROR($J64-$F64-$G64,""))</f>
        <v/>
      </c>
      <c r="L64" s="23">
        <f>IF(OR($B64="",$J64="",$F64="",$G64=""),"",IFERROR(($F64+$G64)/$J64,""))</f>
        <v/>
      </c>
      <c r="M64" s="18" t="n"/>
      <c r="N64" s="13" t="n"/>
      <c r="O64" s="13" t="n"/>
      <c r="P64" s="19" t="n"/>
      <c r="Q64" s="24">
        <f>IF($B64="","",IF(OR($A64="",$C64="",$D64="",$E64="",$F64="",$G64="",$H64="",$M64="",$N64="",$O64="",$P64=""),"Revisar datos",IF($P64="Cancelada","Cancelada",IF('Parámetros'!$B$5="","Revisar umbral",IF($J64&lt;=0,"Comprobar capacidad",IF($K64&lt;0,"Sobreventa",IF($L64&gt;='Parámetros'!$B$5,"Riesgo alto","Controlado")))))))</f>
        <v/>
      </c>
      <c r="R64" s="25">
        <f>IF($B64="","",IF($Q64="Sobreventa","Comprobar cupo y frenar nuevas ventas",IF($Q64="Riesgo alto","Revisar cupo antes de confirmar",IF($Q64="Comprobar capacidad","Validar capacidad con el proveedor",IF($Q64="Revisar datos","Completar el registro y revisarlo",IF($Q64="Revisar umbral","Completar el umbral en Parámetros",IF($Q64="Cancelada","Revisar expedientes antes de excluir","Mantener revisión manual")))))))</f>
        <v/>
      </c>
    </row>
    <row r="65" ht="34" customHeight="1">
      <c r="A65" s="13" t="n"/>
      <c r="B65" s="13" t="n"/>
      <c r="C65" s="13" t="n"/>
      <c r="D65" s="13" t="n"/>
      <c r="E65" s="14" t="n"/>
      <c r="F65" s="15" t="n"/>
      <c r="G65" s="15" t="n"/>
      <c r="H65" s="15" t="n"/>
      <c r="I65" s="15" t="n"/>
      <c r="J65" s="16">
        <f>IF(OR($B65="",$H65=""),"",IFERROR($H65+IF($I65="",0,$I65),""))</f>
        <v/>
      </c>
      <c r="K65" s="16">
        <f>IF(OR($B65="",$J65="",$F65="",$G65=""),"",IFERROR($J65-$F65-$G65,""))</f>
        <v/>
      </c>
      <c r="L65" s="17">
        <f>IF(OR($B65="",$J65="",$F65="",$G65=""),"",IFERROR(($F65+$G65)/$J65,""))</f>
        <v/>
      </c>
      <c r="M65" s="18" t="n"/>
      <c r="N65" s="13" t="n"/>
      <c r="O65" s="13" t="n"/>
      <c r="P65" s="19" t="n"/>
      <c r="Q65" s="20">
        <f>IF($B65="","",IF(OR($A65="",$C65="",$D65="",$E65="",$F65="",$G65="",$H65="",$M65="",$N65="",$O65="",$P65=""),"Revisar datos",IF($P65="Cancelada","Cancelada",IF('Parámetros'!$B$5="","Revisar umbral",IF($J65&lt;=0,"Comprobar capacidad",IF($K65&lt;0,"Sobreventa",IF($L65&gt;='Parámetros'!$B$5,"Riesgo alto","Controlado")))))))</f>
        <v/>
      </c>
      <c r="R65" s="21">
        <f>IF($B65="","",IF($Q65="Sobreventa","Comprobar cupo y frenar nuevas ventas",IF($Q65="Riesgo alto","Revisar cupo antes de confirmar",IF($Q65="Comprobar capacidad","Validar capacidad con el proveedor",IF($Q65="Revisar datos","Completar el registro y revisarlo",IF($Q65="Revisar umbral","Completar el umbral en Parámetros",IF($Q65="Cancelada","Revisar expedientes antes de excluir","Mantener revisión manual")))))))</f>
        <v/>
      </c>
    </row>
    <row r="66" ht="34" customHeight="1">
      <c r="A66" s="13" t="n"/>
      <c r="B66" s="13" t="n"/>
      <c r="C66" s="13" t="n"/>
      <c r="D66" s="13" t="n"/>
      <c r="E66" s="14" t="n"/>
      <c r="F66" s="15" t="n"/>
      <c r="G66" s="15" t="n"/>
      <c r="H66" s="15" t="n"/>
      <c r="I66" s="15" t="n"/>
      <c r="J66" s="22">
        <f>IF(OR($B66="",$H66=""),"",IFERROR($H66+IF($I66="",0,$I66),""))</f>
        <v/>
      </c>
      <c r="K66" s="22">
        <f>IF(OR($B66="",$J66="",$F66="",$G66=""),"",IFERROR($J66-$F66-$G66,""))</f>
        <v/>
      </c>
      <c r="L66" s="23">
        <f>IF(OR($B66="",$J66="",$F66="",$G66=""),"",IFERROR(($F66+$G66)/$J66,""))</f>
        <v/>
      </c>
      <c r="M66" s="18" t="n"/>
      <c r="N66" s="13" t="n"/>
      <c r="O66" s="13" t="n"/>
      <c r="P66" s="19" t="n"/>
      <c r="Q66" s="24">
        <f>IF($B66="","",IF(OR($A66="",$C66="",$D66="",$E66="",$F66="",$G66="",$H66="",$M66="",$N66="",$O66="",$P66=""),"Revisar datos",IF($P66="Cancelada","Cancelada",IF('Parámetros'!$B$5="","Revisar umbral",IF($J66&lt;=0,"Comprobar capacidad",IF($K66&lt;0,"Sobreventa",IF($L66&gt;='Parámetros'!$B$5,"Riesgo alto","Controlado")))))))</f>
        <v/>
      </c>
      <c r="R66" s="25">
        <f>IF($B66="","",IF($Q66="Sobreventa","Comprobar cupo y frenar nuevas ventas",IF($Q66="Riesgo alto","Revisar cupo antes de confirmar",IF($Q66="Comprobar capacidad","Validar capacidad con el proveedor",IF($Q66="Revisar datos","Completar el registro y revisarlo",IF($Q66="Revisar umbral","Completar el umbral en Parámetros",IF($Q66="Cancelada","Revisar expedientes antes de excluir","Mantener revisión manual")))))))</f>
        <v/>
      </c>
    </row>
    <row r="67" ht="34" customHeight="1">
      <c r="A67" s="13" t="n"/>
      <c r="B67" s="13" t="n"/>
      <c r="C67" s="13" t="n"/>
      <c r="D67" s="13" t="n"/>
      <c r="E67" s="14" t="n"/>
      <c r="F67" s="15" t="n"/>
      <c r="G67" s="15" t="n"/>
      <c r="H67" s="15" t="n"/>
      <c r="I67" s="15" t="n"/>
      <c r="J67" s="16">
        <f>IF(OR($B67="",$H67=""),"",IFERROR($H67+IF($I67="",0,$I67),""))</f>
        <v/>
      </c>
      <c r="K67" s="16">
        <f>IF(OR($B67="",$J67="",$F67="",$G67=""),"",IFERROR($J67-$F67-$G67,""))</f>
        <v/>
      </c>
      <c r="L67" s="17">
        <f>IF(OR($B67="",$J67="",$F67="",$G67=""),"",IFERROR(($F67+$G67)/$J67,""))</f>
        <v/>
      </c>
      <c r="M67" s="18" t="n"/>
      <c r="N67" s="13" t="n"/>
      <c r="O67" s="13" t="n"/>
      <c r="P67" s="19" t="n"/>
      <c r="Q67" s="20">
        <f>IF($B67="","",IF(OR($A67="",$C67="",$D67="",$E67="",$F67="",$G67="",$H67="",$M67="",$N67="",$O67="",$P67=""),"Revisar datos",IF($P67="Cancelada","Cancelada",IF('Parámetros'!$B$5="","Revisar umbral",IF($J67&lt;=0,"Comprobar capacidad",IF($K67&lt;0,"Sobreventa",IF($L67&gt;='Parámetros'!$B$5,"Riesgo alto","Controlado")))))))</f>
        <v/>
      </c>
      <c r="R67" s="21">
        <f>IF($B67="","",IF($Q67="Sobreventa","Comprobar cupo y frenar nuevas ventas",IF($Q67="Riesgo alto","Revisar cupo antes de confirmar",IF($Q67="Comprobar capacidad","Validar capacidad con el proveedor",IF($Q67="Revisar datos","Completar el registro y revisarlo",IF($Q67="Revisar umbral","Completar el umbral en Parámetros",IF($Q67="Cancelada","Revisar expedientes antes de excluir","Mantener revisión manual")))))))</f>
        <v/>
      </c>
    </row>
    <row r="68" ht="34" customHeight="1">
      <c r="A68" s="13" t="n"/>
      <c r="B68" s="13" t="n"/>
      <c r="C68" s="13" t="n"/>
      <c r="D68" s="13" t="n"/>
      <c r="E68" s="14" t="n"/>
      <c r="F68" s="15" t="n"/>
      <c r="G68" s="15" t="n"/>
      <c r="H68" s="15" t="n"/>
      <c r="I68" s="15" t="n"/>
      <c r="J68" s="22">
        <f>IF(OR($B68="",$H68=""),"",IFERROR($H68+IF($I68="",0,$I68),""))</f>
        <v/>
      </c>
      <c r="K68" s="22">
        <f>IF(OR($B68="",$J68="",$F68="",$G68=""),"",IFERROR($J68-$F68-$G68,""))</f>
        <v/>
      </c>
      <c r="L68" s="23">
        <f>IF(OR($B68="",$J68="",$F68="",$G68=""),"",IFERROR(($F68+$G68)/$J68,""))</f>
        <v/>
      </c>
      <c r="M68" s="18" t="n"/>
      <c r="N68" s="13" t="n"/>
      <c r="O68" s="13" t="n"/>
      <c r="P68" s="19" t="n"/>
      <c r="Q68" s="24">
        <f>IF($B68="","",IF(OR($A68="",$C68="",$D68="",$E68="",$F68="",$G68="",$H68="",$M68="",$N68="",$O68="",$P68=""),"Revisar datos",IF($P68="Cancelada","Cancelada",IF('Parámetros'!$B$5="","Revisar umbral",IF($J68&lt;=0,"Comprobar capacidad",IF($K68&lt;0,"Sobreventa",IF($L68&gt;='Parámetros'!$B$5,"Riesgo alto","Controlado")))))))</f>
        <v/>
      </c>
      <c r="R68" s="25">
        <f>IF($B68="","",IF($Q68="Sobreventa","Comprobar cupo y frenar nuevas ventas",IF($Q68="Riesgo alto","Revisar cupo antes de confirmar",IF($Q68="Comprobar capacidad","Validar capacidad con el proveedor",IF($Q68="Revisar datos","Completar el registro y revisarlo",IF($Q68="Revisar umbral","Completar el umbral en Parámetros",IF($Q68="Cancelada","Revisar expedientes antes de excluir","Mantener revisión manual")))))))</f>
        <v/>
      </c>
    </row>
    <row r="69" ht="34" customHeight="1">
      <c r="A69" s="13" t="n"/>
      <c r="B69" s="13" t="n"/>
      <c r="C69" s="13" t="n"/>
      <c r="D69" s="13" t="n"/>
      <c r="E69" s="14" t="n"/>
      <c r="F69" s="15" t="n"/>
      <c r="G69" s="15" t="n"/>
      <c r="H69" s="15" t="n"/>
      <c r="I69" s="15" t="n"/>
      <c r="J69" s="16">
        <f>IF(OR($B69="",$H69=""),"",IFERROR($H69+IF($I69="",0,$I69),""))</f>
        <v/>
      </c>
      <c r="K69" s="16">
        <f>IF(OR($B69="",$J69="",$F69="",$G69=""),"",IFERROR($J69-$F69-$G69,""))</f>
        <v/>
      </c>
      <c r="L69" s="17">
        <f>IF(OR($B69="",$J69="",$F69="",$G69=""),"",IFERROR(($F69+$G69)/$J69,""))</f>
        <v/>
      </c>
      <c r="M69" s="18" t="n"/>
      <c r="N69" s="13" t="n"/>
      <c r="O69" s="13" t="n"/>
      <c r="P69" s="19" t="n"/>
      <c r="Q69" s="20">
        <f>IF($B69="","",IF(OR($A69="",$C69="",$D69="",$E69="",$F69="",$G69="",$H69="",$M69="",$N69="",$O69="",$P69=""),"Revisar datos",IF($P69="Cancelada","Cancelada",IF('Parámetros'!$B$5="","Revisar umbral",IF($J69&lt;=0,"Comprobar capacidad",IF($K69&lt;0,"Sobreventa",IF($L69&gt;='Parámetros'!$B$5,"Riesgo alto","Controlado")))))))</f>
        <v/>
      </c>
      <c r="R69" s="21">
        <f>IF($B69="","",IF($Q69="Sobreventa","Comprobar cupo y frenar nuevas ventas",IF($Q69="Riesgo alto","Revisar cupo antes de confirmar",IF($Q69="Comprobar capacidad","Validar capacidad con el proveedor",IF($Q69="Revisar datos","Completar el registro y revisarlo",IF($Q69="Revisar umbral","Completar el umbral en Parámetros",IF($Q69="Cancelada","Revisar expedientes antes de excluir","Mantener revisión manual")))))))</f>
        <v/>
      </c>
    </row>
    <row r="70" ht="34" customHeight="1">
      <c r="A70" s="13" t="n"/>
      <c r="B70" s="13" t="n"/>
      <c r="C70" s="13" t="n"/>
      <c r="D70" s="13" t="n"/>
      <c r="E70" s="14" t="n"/>
      <c r="F70" s="15" t="n"/>
      <c r="G70" s="15" t="n"/>
      <c r="H70" s="15" t="n"/>
      <c r="I70" s="15" t="n"/>
      <c r="J70" s="22">
        <f>IF(OR($B70="",$H70=""),"",IFERROR($H70+IF($I70="",0,$I70),""))</f>
        <v/>
      </c>
      <c r="K70" s="22">
        <f>IF(OR($B70="",$J70="",$F70="",$G70=""),"",IFERROR($J70-$F70-$G70,""))</f>
        <v/>
      </c>
      <c r="L70" s="23">
        <f>IF(OR($B70="",$J70="",$F70="",$G70=""),"",IFERROR(($F70+$G70)/$J70,""))</f>
        <v/>
      </c>
      <c r="M70" s="18" t="n"/>
      <c r="N70" s="13" t="n"/>
      <c r="O70" s="13" t="n"/>
      <c r="P70" s="19" t="n"/>
      <c r="Q70" s="24">
        <f>IF($B70="","",IF(OR($A70="",$C70="",$D70="",$E70="",$F70="",$G70="",$H70="",$M70="",$N70="",$O70="",$P70=""),"Revisar datos",IF($P70="Cancelada","Cancelada",IF('Parámetros'!$B$5="","Revisar umbral",IF($J70&lt;=0,"Comprobar capacidad",IF($K70&lt;0,"Sobreventa",IF($L70&gt;='Parámetros'!$B$5,"Riesgo alto","Controlado")))))))</f>
        <v/>
      </c>
      <c r="R70" s="25">
        <f>IF($B70="","",IF($Q70="Sobreventa","Comprobar cupo y frenar nuevas ventas",IF($Q70="Riesgo alto","Revisar cupo antes de confirmar",IF($Q70="Comprobar capacidad","Validar capacidad con el proveedor",IF($Q70="Revisar datos","Completar el registro y revisarlo",IF($Q70="Revisar umbral","Completar el umbral en Parámetros",IF($Q70="Cancelada","Revisar expedientes antes de excluir","Mantener revisión manual")))))))</f>
        <v/>
      </c>
    </row>
    <row r="71" ht="34" customHeight="1">
      <c r="A71" s="13" t="n"/>
      <c r="B71" s="13" t="n"/>
      <c r="C71" s="13" t="n"/>
      <c r="D71" s="13" t="n"/>
      <c r="E71" s="14" t="n"/>
      <c r="F71" s="15" t="n"/>
      <c r="G71" s="15" t="n"/>
      <c r="H71" s="15" t="n"/>
      <c r="I71" s="15" t="n"/>
      <c r="J71" s="16">
        <f>IF(OR($B71="",$H71=""),"",IFERROR($H71+IF($I71="",0,$I71),""))</f>
        <v/>
      </c>
      <c r="K71" s="16">
        <f>IF(OR($B71="",$J71="",$F71="",$G71=""),"",IFERROR($J71-$F71-$G71,""))</f>
        <v/>
      </c>
      <c r="L71" s="17">
        <f>IF(OR($B71="",$J71="",$F71="",$G71=""),"",IFERROR(($F71+$G71)/$J71,""))</f>
        <v/>
      </c>
      <c r="M71" s="18" t="n"/>
      <c r="N71" s="13" t="n"/>
      <c r="O71" s="13" t="n"/>
      <c r="P71" s="19" t="n"/>
      <c r="Q71" s="20">
        <f>IF($B71="","",IF(OR($A71="",$C71="",$D71="",$E71="",$F71="",$G71="",$H71="",$M71="",$N71="",$O71="",$P71=""),"Revisar datos",IF($P71="Cancelada","Cancelada",IF('Parámetros'!$B$5="","Revisar umbral",IF($J71&lt;=0,"Comprobar capacidad",IF($K71&lt;0,"Sobreventa",IF($L71&gt;='Parámetros'!$B$5,"Riesgo alto","Controlado")))))))</f>
        <v/>
      </c>
      <c r="R71" s="21">
        <f>IF($B71="","",IF($Q71="Sobreventa","Comprobar cupo y frenar nuevas ventas",IF($Q71="Riesgo alto","Revisar cupo antes de confirmar",IF($Q71="Comprobar capacidad","Validar capacidad con el proveedor",IF($Q71="Revisar datos","Completar el registro y revisarlo",IF($Q71="Revisar umbral","Completar el umbral en Parámetros",IF($Q71="Cancelada","Revisar expedientes antes de excluir","Mantener revisión manual")))))))</f>
        <v/>
      </c>
    </row>
    <row r="72" ht="34" customHeight="1">
      <c r="A72" s="13" t="n"/>
      <c r="B72" s="13" t="n"/>
      <c r="C72" s="13" t="n"/>
      <c r="D72" s="13" t="n"/>
      <c r="E72" s="14" t="n"/>
      <c r="F72" s="15" t="n"/>
      <c r="G72" s="15" t="n"/>
      <c r="H72" s="15" t="n"/>
      <c r="I72" s="15" t="n"/>
      <c r="J72" s="22">
        <f>IF(OR($B72="",$H72=""),"",IFERROR($H72+IF($I72="",0,$I72),""))</f>
        <v/>
      </c>
      <c r="K72" s="22">
        <f>IF(OR($B72="",$J72="",$F72="",$G72=""),"",IFERROR($J72-$F72-$G72,""))</f>
        <v/>
      </c>
      <c r="L72" s="23">
        <f>IF(OR($B72="",$J72="",$F72="",$G72=""),"",IFERROR(($F72+$G72)/$J72,""))</f>
        <v/>
      </c>
      <c r="M72" s="18" t="n"/>
      <c r="N72" s="13" t="n"/>
      <c r="O72" s="13" t="n"/>
      <c r="P72" s="19" t="n"/>
      <c r="Q72" s="24">
        <f>IF($B72="","",IF(OR($A72="",$C72="",$D72="",$E72="",$F72="",$G72="",$H72="",$M72="",$N72="",$O72="",$P72=""),"Revisar datos",IF($P72="Cancelada","Cancelada",IF('Parámetros'!$B$5="","Revisar umbral",IF($J72&lt;=0,"Comprobar capacidad",IF($K72&lt;0,"Sobreventa",IF($L72&gt;='Parámetros'!$B$5,"Riesgo alto","Controlado")))))))</f>
        <v/>
      </c>
      <c r="R72" s="25">
        <f>IF($B72="","",IF($Q72="Sobreventa","Comprobar cupo y frenar nuevas ventas",IF($Q72="Riesgo alto","Revisar cupo antes de confirmar",IF($Q72="Comprobar capacidad","Validar capacidad con el proveedor",IF($Q72="Revisar datos","Completar el registro y revisarlo",IF($Q72="Revisar umbral","Completar el umbral en Parámetros",IF($Q72="Cancelada","Revisar expedientes antes de excluir","Mantener revisión manual")))))))</f>
        <v/>
      </c>
    </row>
    <row r="73" ht="34" customHeight="1">
      <c r="A73" s="13" t="n"/>
      <c r="B73" s="13" t="n"/>
      <c r="C73" s="13" t="n"/>
      <c r="D73" s="13" t="n"/>
      <c r="E73" s="14" t="n"/>
      <c r="F73" s="15" t="n"/>
      <c r="G73" s="15" t="n"/>
      <c r="H73" s="15" t="n"/>
      <c r="I73" s="15" t="n"/>
      <c r="J73" s="16">
        <f>IF(OR($B73="",$H73=""),"",IFERROR($H73+IF($I73="",0,$I73),""))</f>
        <v/>
      </c>
      <c r="K73" s="16">
        <f>IF(OR($B73="",$J73="",$F73="",$G73=""),"",IFERROR($J73-$F73-$G73,""))</f>
        <v/>
      </c>
      <c r="L73" s="17">
        <f>IF(OR($B73="",$J73="",$F73="",$G73=""),"",IFERROR(($F73+$G73)/$J73,""))</f>
        <v/>
      </c>
      <c r="M73" s="18" t="n"/>
      <c r="N73" s="13" t="n"/>
      <c r="O73" s="13" t="n"/>
      <c r="P73" s="19" t="n"/>
      <c r="Q73" s="20">
        <f>IF($B73="","",IF(OR($A73="",$C73="",$D73="",$E73="",$F73="",$G73="",$H73="",$M73="",$N73="",$O73="",$P73=""),"Revisar datos",IF($P73="Cancelada","Cancelada",IF('Parámetros'!$B$5="","Revisar umbral",IF($J73&lt;=0,"Comprobar capacidad",IF($K73&lt;0,"Sobreventa",IF($L73&gt;='Parámetros'!$B$5,"Riesgo alto","Controlado")))))))</f>
        <v/>
      </c>
      <c r="R73" s="21">
        <f>IF($B73="","",IF($Q73="Sobreventa","Comprobar cupo y frenar nuevas ventas",IF($Q73="Riesgo alto","Revisar cupo antes de confirmar",IF($Q73="Comprobar capacidad","Validar capacidad con el proveedor",IF($Q73="Revisar datos","Completar el registro y revisarlo",IF($Q73="Revisar umbral","Completar el umbral en Parámetros",IF($Q73="Cancelada","Revisar expedientes antes de excluir","Mantener revisión manual")))))))</f>
        <v/>
      </c>
    </row>
    <row r="74" ht="34" customHeight="1">
      <c r="A74" s="13" t="n"/>
      <c r="B74" s="13" t="n"/>
      <c r="C74" s="13" t="n"/>
      <c r="D74" s="13" t="n"/>
      <c r="E74" s="14" t="n"/>
      <c r="F74" s="15" t="n"/>
      <c r="G74" s="15" t="n"/>
      <c r="H74" s="15" t="n"/>
      <c r="I74" s="15" t="n"/>
      <c r="J74" s="22">
        <f>IF(OR($B74="",$H74=""),"",IFERROR($H74+IF($I74="",0,$I74),""))</f>
        <v/>
      </c>
      <c r="K74" s="22">
        <f>IF(OR($B74="",$J74="",$F74="",$G74=""),"",IFERROR($J74-$F74-$G74,""))</f>
        <v/>
      </c>
      <c r="L74" s="23">
        <f>IF(OR($B74="",$J74="",$F74="",$G74=""),"",IFERROR(($F74+$G74)/$J74,""))</f>
        <v/>
      </c>
      <c r="M74" s="18" t="n"/>
      <c r="N74" s="13" t="n"/>
      <c r="O74" s="13" t="n"/>
      <c r="P74" s="19" t="n"/>
      <c r="Q74" s="24">
        <f>IF($B74="","",IF(OR($A74="",$C74="",$D74="",$E74="",$F74="",$G74="",$H74="",$M74="",$N74="",$O74="",$P74=""),"Revisar datos",IF($P74="Cancelada","Cancelada",IF('Parámetros'!$B$5="","Revisar umbral",IF($J74&lt;=0,"Comprobar capacidad",IF($K74&lt;0,"Sobreventa",IF($L74&gt;='Parámetros'!$B$5,"Riesgo alto","Controlado")))))))</f>
        <v/>
      </c>
      <c r="R74" s="25">
        <f>IF($B74="","",IF($Q74="Sobreventa","Comprobar cupo y frenar nuevas ventas",IF($Q74="Riesgo alto","Revisar cupo antes de confirmar",IF($Q74="Comprobar capacidad","Validar capacidad con el proveedor",IF($Q74="Revisar datos","Completar el registro y revisarlo",IF($Q74="Revisar umbral","Completar el umbral en Parámetros",IF($Q74="Cancelada","Revisar expedientes antes de excluir","Mantener revisión manual")))))))</f>
        <v/>
      </c>
    </row>
    <row r="75" ht="34" customHeight="1">
      <c r="A75" s="13" t="n"/>
      <c r="B75" s="13" t="n"/>
      <c r="C75" s="13" t="n"/>
      <c r="D75" s="13" t="n"/>
      <c r="E75" s="14" t="n"/>
      <c r="F75" s="15" t="n"/>
      <c r="G75" s="15" t="n"/>
      <c r="H75" s="15" t="n"/>
      <c r="I75" s="15" t="n"/>
      <c r="J75" s="16">
        <f>IF(OR($B75="",$H75=""),"",IFERROR($H75+IF($I75="",0,$I75),""))</f>
        <v/>
      </c>
      <c r="K75" s="16">
        <f>IF(OR($B75="",$J75="",$F75="",$G75=""),"",IFERROR($J75-$F75-$G75,""))</f>
        <v/>
      </c>
      <c r="L75" s="17">
        <f>IF(OR($B75="",$J75="",$F75="",$G75=""),"",IFERROR(($F75+$G75)/$J75,""))</f>
        <v/>
      </c>
      <c r="M75" s="18" t="n"/>
      <c r="N75" s="13" t="n"/>
      <c r="O75" s="13" t="n"/>
      <c r="P75" s="19" t="n"/>
      <c r="Q75" s="20">
        <f>IF($B75="","",IF(OR($A75="",$C75="",$D75="",$E75="",$F75="",$G75="",$H75="",$M75="",$N75="",$O75="",$P75=""),"Revisar datos",IF($P75="Cancelada","Cancelada",IF('Parámetros'!$B$5="","Revisar umbral",IF($J75&lt;=0,"Comprobar capacidad",IF($K75&lt;0,"Sobreventa",IF($L75&gt;='Parámetros'!$B$5,"Riesgo alto","Controlado")))))))</f>
        <v/>
      </c>
      <c r="R75" s="21">
        <f>IF($B75="","",IF($Q75="Sobreventa","Comprobar cupo y frenar nuevas ventas",IF($Q75="Riesgo alto","Revisar cupo antes de confirmar",IF($Q75="Comprobar capacidad","Validar capacidad con el proveedor",IF($Q75="Revisar datos","Completar el registro y revisarlo",IF($Q75="Revisar umbral","Completar el umbral en Parámetros",IF($Q75="Cancelada","Revisar expedientes antes de excluir","Mantener revisión manual")))))))</f>
        <v/>
      </c>
    </row>
    <row r="76" ht="34" customHeight="1">
      <c r="A76" s="13" t="n"/>
      <c r="B76" s="13" t="n"/>
      <c r="C76" s="13" t="n"/>
      <c r="D76" s="13" t="n"/>
      <c r="E76" s="14" t="n"/>
      <c r="F76" s="15" t="n"/>
      <c r="G76" s="15" t="n"/>
      <c r="H76" s="15" t="n"/>
      <c r="I76" s="15" t="n"/>
      <c r="J76" s="22">
        <f>IF(OR($B76="",$H76=""),"",IFERROR($H76+IF($I76="",0,$I76),""))</f>
        <v/>
      </c>
      <c r="K76" s="22">
        <f>IF(OR($B76="",$J76="",$F76="",$G76=""),"",IFERROR($J76-$F76-$G76,""))</f>
        <v/>
      </c>
      <c r="L76" s="23">
        <f>IF(OR($B76="",$J76="",$F76="",$G76=""),"",IFERROR(($F76+$G76)/$J76,""))</f>
        <v/>
      </c>
      <c r="M76" s="18" t="n"/>
      <c r="N76" s="13" t="n"/>
      <c r="O76" s="13" t="n"/>
      <c r="P76" s="19" t="n"/>
      <c r="Q76" s="24">
        <f>IF($B76="","",IF(OR($A76="",$C76="",$D76="",$E76="",$F76="",$G76="",$H76="",$M76="",$N76="",$O76="",$P76=""),"Revisar datos",IF($P76="Cancelada","Cancelada",IF('Parámetros'!$B$5="","Revisar umbral",IF($J76&lt;=0,"Comprobar capacidad",IF($K76&lt;0,"Sobreventa",IF($L76&gt;='Parámetros'!$B$5,"Riesgo alto","Controlado")))))))</f>
        <v/>
      </c>
      <c r="R76" s="25">
        <f>IF($B76="","",IF($Q76="Sobreventa","Comprobar cupo y frenar nuevas ventas",IF($Q76="Riesgo alto","Revisar cupo antes de confirmar",IF($Q76="Comprobar capacidad","Validar capacidad con el proveedor",IF($Q76="Revisar datos","Completar el registro y revisarlo",IF($Q76="Revisar umbral","Completar el umbral en Parámetros",IF($Q76="Cancelada","Revisar expedientes antes de excluir","Mantener revisión manual")))))))</f>
        <v/>
      </c>
    </row>
    <row r="77" ht="34" customHeight="1">
      <c r="A77" s="13" t="n"/>
      <c r="B77" s="13" t="n"/>
      <c r="C77" s="13" t="n"/>
      <c r="D77" s="13" t="n"/>
      <c r="E77" s="14" t="n"/>
      <c r="F77" s="15" t="n"/>
      <c r="G77" s="15" t="n"/>
      <c r="H77" s="15" t="n"/>
      <c r="I77" s="15" t="n"/>
      <c r="J77" s="16">
        <f>IF(OR($B77="",$H77=""),"",IFERROR($H77+IF($I77="",0,$I77),""))</f>
        <v/>
      </c>
      <c r="K77" s="16">
        <f>IF(OR($B77="",$J77="",$F77="",$G77=""),"",IFERROR($J77-$F77-$G77,""))</f>
        <v/>
      </c>
      <c r="L77" s="17">
        <f>IF(OR($B77="",$J77="",$F77="",$G77=""),"",IFERROR(($F77+$G77)/$J77,""))</f>
        <v/>
      </c>
      <c r="M77" s="18" t="n"/>
      <c r="N77" s="13" t="n"/>
      <c r="O77" s="13" t="n"/>
      <c r="P77" s="19" t="n"/>
      <c r="Q77" s="20">
        <f>IF($B77="","",IF(OR($A77="",$C77="",$D77="",$E77="",$F77="",$G77="",$H77="",$M77="",$N77="",$O77="",$P77=""),"Revisar datos",IF($P77="Cancelada","Cancelada",IF('Parámetros'!$B$5="","Revisar umbral",IF($J77&lt;=0,"Comprobar capacidad",IF($K77&lt;0,"Sobreventa",IF($L77&gt;='Parámetros'!$B$5,"Riesgo alto","Controlado")))))))</f>
        <v/>
      </c>
      <c r="R77" s="21">
        <f>IF($B77="","",IF($Q77="Sobreventa","Comprobar cupo y frenar nuevas ventas",IF($Q77="Riesgo alto","Revisar cupo antes de confirmar",IF($Q77="Comprobar capacidad","Validar capacidad con el proveedor",IF($Q77="Revisar datos","Completar el registro y revisarlo",IF($Q77="Revisar umbral","Completar el umbral en Parámetros",IF($Q77="Cancelada","Revisar expedientes antes de excluir","Mantener revisión manual")))))))</f>
        <v/>
      </c>
    </row>
    <row r="78" ht="34" customHeight="1">
      <c r="A78" s="13" t="n"/>
      <c r="B78" s="13" t="n"/>
      <c r="C78" s="13" t="n"/>
      <c r="D78" s="13" t="n"/>
      <c r="E78" s="14" t="n"/>
      <c r="F78" s="15" t="n"/>
      <c r="G78" s="15" t="n"/>
      <c r="H78" s="15" t="n"/>
      <c r="I78" s="15" t="n"/>
      <c r="J78" s="22">
        <f>IF(OR($B78="",$H78=""),"",IFERROR($H78+IF($I78="",0,$I78),""))</f>
        <v/>
      </c>
      <c r="K78" s="22">
        <f>IF(OR($B78="",$J78="",$F78="",$G78=""),"",IFERROR($J78-$F78-$G78,""))</f>
        <v/>
      </c>
      <c r="L78" s="23">
        <f>IF(OR($B78="",$J78="",$F78="",$G78=""),"",IFERROR(($F78+$G78)/$J78,""))</f>
        <v/>
      </c>
      <c r="M78" s="18" t="n"/>
      <c r="N78" s="13" t="n"/>
      <c r="O78" s="13" t="n"/>
      <c r="P78" s="19" t="n"/>
      <c r="Q78" s="24">
        <f>IF($B78="","",IF(OR($A78="",$C78="",$D78="",$E78="",$F78="",$G78="",$H78="",$M78="",$N78="",$O78="",$P78=""),"Revisar datos",IF($P78="Cancelada","Cancelada",IF('Parámetros'!$B$5="","Revisar umbral",IF($J78&lt;=0,"Comprobar capacidad",IF($K78&lt;0,"Sobreventa",IF($L78&gt;='Parámetros'!$B$5,"Riesgo alto","Controlado")))))))</f>
        <v/>
      </c>
      <c r="R78" s="25">
        <f>IF($B78="","",IF($Q78="Sobreventa","Comprobar cupo y frenar nuevas ventas",IF($Q78="Riesgo alto","Revisar cupo antes de confirmar",IF($Q78="Comprobar capacidad","Validar capacidad con el proveedor",IF($Q78="Revisar datos","Completar el registro y revisarlo",IF($Q78="Revisar umbral","Completar el umbral en Parámetros",IF($Q78="Cancelada","Revisar expedientes antes de excluir","Mantener revisión manual")))))))</f>
        <v/>
      </c>
    </row>
    <row r="79" ht="34" customHeight="1">
      <c r="A79" s="13" t="n"/>
      <c r="B79" s="13" t="n"/>
      <c r="C79" s="13" t="n"/>
      <c r="D79" s="13" t="n"/>
      <c r="E79" s="14" t="n"/>
      <c r="F79" s="15" t="n"/>
      <c r="G79" s="15" t="n"/>
      <c r="H79" s="15" t="n"/>
      <c r="I79" s="15" t="n"/>
      <c r="J79" s="16">
        <f>IF(OR($B79="",$H79=""),"",IFERROR($H79+IF($I79="",0,$I79),""))</f>
        <v/>
      </c>
      <c r="K79" s="16">
        <f>IF(OR($B79="",$J79="",$F79="",$G79=""),"",IFERROR($J79-$F79-$G79,""))</f>
        <v/>
      </c>
      <c r="L79" s="17">
        <f>IF(OR($B79="",$J79="",$F79="",$G79=""),"",IFERROR(($F79+$G79)/$J79,""))</f>
        <v/>
      </c>
      <c r="M79" s="18" t="n"/>
      <c r="N79" s="13" t="n"/>
      <c r="O79" s="13" t="n"/>
      <c r="P79" s="19" t="n"/>
      <c r="Q79" s="20">
        <f>IF($B79="","",IF(OR($A79="",$C79="",$D79="",$E79="",$F79="",$G79="",$H79="",$M79="",$N79="",$O79="",$P79=""),"Revisar datos",IF($P79="Cancelada","Cancelada",IF('Parámetros'!$B$5="","Revisar umbral",IF($J79&lt;=0,"Comprobar capacidad",IF($K79&lt;0,"Sobreventa",IF($L79&gt;='Parámetros'!$B$5,"Riesgo alto","Controlado")))))))</f>
        <v/>
      </c>
      <c r="R79" s="21">
        <f>IF($B79="","",IF($Q79="Sobreventa","Comprobar cupo y frenar nuevas ventas",IF($Q79="Riesgo alto","Revisar cupo antes de confirmar",IF($Q79="Comprobar capacidad","Validar capacidad con el proveedor",IF($Q79="Revisar datos","Completar el registro y revisarlo",IF($Q79="Revisar umbral","Completar el umbral en Parámetros",IF($Q79="Cancelada","Revisar expedientes antes de excluir","Mantener revisión manual")))))))</f>
        <v/>
      </c>
    </row>
    <row r="80" ht="34" customHeight="1">
      <c r="A80" s="13" t="n"/>
      <c r="B80" s="13" t="n"/>
      <c r="C80" s="13" t="n"/>
      <c r="D80" s="13" t="n"/>
      <c r="E80" s="14" t="n"/>
      <c r="F80" s="15" t="n"/>
      <c r="G80" s="15" t="n"/>
      <c r="H80" s="15" t="n"/>
      <c r="I80" s="15" t="n"/>
      <c r="J80" s="22">
        <f>IF(OR($B80="",$H80=""),"",IFERROR($H80+IF($I80="",0,$I80),""))</f>
        <v/>
      </c>
      <c r="K80" s="22">
        <f>IF(OR($B80="",$J80="",$F80="",$G80=""),"",IFERROR($J80-$F80-$G80,""))</f>
        <v/>
      </c>
      <c r="L80" s="23">
        <f>IF(OR($B80="",$J80="",$F80="",$G80=""),"",IFERROR(($F80+$G80)/$J80,""))</f>
        <v/>
      </c>
      <c r="M80" s="18" t="n"/>
      <c r="N80" s="13" t="n"/>
      <c r="O80" s="13" t="n"/>
      <c r="P80" s="19" t="n"/>
      <c r="Q80" s="24">
        <f>IF($B80="","",IF(OR($A80="",$C80="",$D80="",$E80="",$F80="",$G80="",$H80="",$M80="",$N80="",$O80="",$P80=""),"Revisar datos",IF($P80="Cancelada","Cancelada",IF('Parámetros'!$B$5="","Revisar umbral",IF($J80&lt;=0,"Comprobar capacidad",IF($K80&lt;0,"Sobreventa",IF($L80&gt;='Parámetros'!$B$5,"Riesgo alto","Controlado")))))))</f>
        <v/>
      </c>
      <c r="R80" s="25">
        <f>IF($B80="","",IF($Q80="Sobreventa","Comprobar cupo y frenar nuevas ventas",IF($Q80="Riesgo alto","Revisar cupo antes de confirmar",IF($Q80="Comprobar capacidad","Validar capacidad con el proveedor",IF($Q80="Revisar datos","Completar el registro y revisarlo",IF($Q80="Revisar umbral","Completar el umbral en Parámetros",IF($Q80="Cancelada","Revisar expedientes antes de excluir","Mantener revisión manual")))))))</f>
        <v/>
      </c>
    </row>
    <row r="81" ht="34" customHeight="1">
      <c r="A81" s="13" t="n"/>
      <c r="B81" s="13" t="n"/>
      <c r="C81" s="13" t="n"/>
      <c r="D81" s="13" t="n"/>
      <c r="E81" s="14" t="n"/>
      <c r="F81" s="15" t="n"/>
      <c r="G81" s="15" t="n"/>
      <c r="H81" s="15" t="n"/>
      <c r="I81" s="15" t="n"/>
      <c r="J81" s="16">
        <f>IF(OR($B81="",$H81=""),"",IFERROR($H81+IF($I81="",0,$I81),""))</f>
        <v/>
      </c>
      <c r="K81" s="16">
        <f>IF(OR($B81="",$J81="",$F81="",$G81=""),"",IFERROR($J81-$F81-$G81,""))</f>
        <v/>
      </c>
      <c r="L81" s="17">
        <f>IF(OR($B81="",$J81="",$F81="",$G81=""),"",IFERROR(($F81+$G81)/$J81,""))</f>
        <v/>
      </c>
      <c r="M81" s="18" t="n"/>
      <c r="N81" s="13" t="n"/>
      <c r="O81" s="13" t="n"/>
      <c r="P81" s="19" t="n"/>
      <c r="Q81" s="20">
        <f>IF($B81="","",IF(OR($A81="",$C81="",$D81="",$E81="",$F81="",$G81="",$H81="",$M81="",$N81="",$O81="",$P81=""),"Revisar datos",IF($P81="Cancelada","Cancelada",IF('Parámetros'!$B$5="","Revisar umbral",IF($J81&lt;=0,"Comprobar capacidad",IF($K81&lt;0,"Sobreventa",IF($L81&gt;='Parámetros'!$B$5,"Riesgo alto","Controlado")))))))</f>
        <v/>
      </c>
      <c r="R81" s="21">
        <f>IF($B81="","",IF($Q81="Sobreventa","Comprobar cupo y frenar nuevas ventas",IF($Q81="Riesgo alto","Revisar cupo antes de confirmar",IF($Q81="Comprobar capacidad","Validar capacidad con el proveedor",IF($Q81="Revisar datos","Completar el registro y revisarlo",IF($Q81="Revisar umbral","Completar el umbral en Parámetros",IF($Q81="Cancelada","Revisar expedientes antes de excluir","Mantener revisión manual")))))))</f>
        <v/>
      </c>
    </row>
    <row r="82" ht="34" customHeight="1">
      <c r="A82" s="13" t="n"/>
      <c r="B82" s="13" t="n"/>
      <c r="C82" s="13" t="n"/>
      <c r="D82" s="13" t="n"/>
      <c r="E82" s="14" t="n"/>
      <c r="F82" s="15" t="n"/>
      <c r="G82" s="15" t="n"/>
      <c r="H82" s="15" t="n"/>
      <c r="I82" s="15" t="n"/>
      <c r="J82" s="22">
        <f>IF(OR($B82="",$H82=""),"",IFERROR($H82+IF($I82="",0,$I82),""))</f>
        <v/>
      </c>
      <c r="K82" s="22">
        <f>IF(OR($B82="",$J82="",$F82="",$G82=""),"",IFERROR($J82-$F82-$G82,""))</f>
        <v/>
      </c>
      <c r="L82" s="23">
        <f>IF(OR($B82="",$J82="",$F82="",$G82=""),"",IFERROR(($F82+$G82)/$J82,""))</f>
        <v/>
      </c>
      <c r="M82" s="18" t="n"/>
      <c r="N82" s="13" t="n"/>
      <c r="O82" s="13" t="n"/>
      <c r="P82" s="19" t="n"/>
      <c r="Q82" s="24">
        <f>IF($B82="","",IF(OR($A82="",$C82="",$D82="",$E82="",$F82="",$G82="",$H82="",$M82="",$N82="",$O82="",$P82=""),"Revisar datos",IF($P82="Cancelada","Cancelada",IF('Parámetros'!$B$5="","Revisar umbral",IF($J82&lt;=0,"Comprobar capacidad",IF($K82&lt;0,"Sobreventa",IF($L82&gt;='Parámetros'!$B$5,"Riesgo alto","Controlado")))))))</f>
        <v/>
      </c>
      <c r="R82" s="25">
        <f>IF($B82="","",IF($Q82="Sobreventa","Comprobar cupo y frenar nuevas ventas",IF($Q82="Riesgo alto","Revisar cupo antes de confirmar",IF($Q82="Comprobar capacidad","Validar capacidad con el proveedor",IF($Q82="Revisar datos","Completar el registro y revisarlo",IF($Q82="Revisar umbral","Completar el umbral en Parámetros",IF($Q82="Cancelada","Revisar expedientes antes de excluir","Mantener revisión manual")))))))</f>
        <v/>
      </c>
    </row>
    <row r="83" ht="34" customHeight="1">
      <c r="A83" s="13" t="n"/>
      <c r="B83" s="13" t="n"/>
      <c r="C83" s="13" t="n"/>
      <c r="D83" s="13" t="n"/>
      <c r="E83" s="14" t="n"/>
      <c r="F83" s="15" t="n"/>
      <c r="G83" s="15" t="n"/>
      <c r="H83" s="15" t="n"/>
      <c r="I83" s="15" t="n"/>
      <c r="J83" s="16">
        <f>IF(OR($B83="",$H83=""),"",IFERROR($H83+IF($I83="",0,$I83),""))</f>
        <v/>
      </c>
      <c r="K83" s="16">
        <f>IF(OR($B83="",$J83="",$F83="",$G83=""),"",IFERROR($J83-$F83-$G83,""))</f>
        <v/>
      </c>
      <c r="L83" s="17">
        <f>IF(OR($B83="",$J83="",$F83="",$G83=""),"",IFERROR(($F83+$G83)/$J83,""))</f>
        <v/>
      </c>
      <c r="M83" s="18" t="n"/>
      <c r="N83" s="13" t="n"/>
      <c r="O83" s="13" t="n"/>
      <c r="P83" s="19" t="n"/>
      <c r="Q83" s="20">
        <f>IF($B83="","",IF(OR($A83="",$C83="",$D83="",$E83="",$F83="",$G83="",$H83="",$M83="",$N83="",$O83="",$P83=""),"Revisar datos",IF($P83="Cancelada","Cancelada",IF('Parámetros'!$B$5="","Revisar umbral",IF($J83&lt;=0,"Comprobar capacidad",IF($K83&lt;0,"Sobreventa",IF($L83&gt;='Parámetros'!$B$5,"Riesgo alto","Controlado")))))))</f>
        <v/>
      </c>
      <c r="R83" s="21">
        <f>IF($B83="","",IF($Q83="Sobreventa","Comprobar cupo y frenar nuevas ventas",IF($Q83="Riesgo alto","Revisar cupo antes de confirmar",IF($Q83="Comprobar capacidad","Validar capacidad con el proveedor",IF($Q83="Revisar datos","Completar el registro y revisarlo",IF($Q83="Revisar umbral","Completar el umbral en Parámetros",IF($Q83="Cancelada","Revisar expedientes antes de excluir","Mantener revisión manual")))))))</f>
        <v/>
      </c>
    </row>
    <row r="84" ht="34" customHeight="1">
      <c r="A84" s="13" t="n"/>
      <c r="B84" s="13" t="n"/>
      <c r="C84" s="13" t="n"/>
      <c r="D84" s="13" t="n"/>
      <c r="E84" s="14" t="n"/>
      <c r="F84" s="15" t="n"/>
      <c r="G84" s="15" t="n"/>
      <c r="H84" s="15" t="n"/>
      <c r="I84" s="15" t="n"/>
      <c r="J84" s="22">
        <f>IF(OR($B84="",$H84=""),"",IFERROR($H84+IF($I84="",0,$I84),""))</f>
        <v/>
      </c>
      <c r="K84" s="22">
        <f>IF(OR($B84="",$J84="",$F84="",$G84=""),"",IFERROR($J84-$F84-$G84,""))</f>
        <v/>
      </c>
      <c r="L84" s="23">
        <f>IF(OR($B84="",$J84="",$F84="",$G84=""),"",IFERROR(($F84+$G84)/$J84,""))</f>
        <v/>
      </c>
      <c r="M84" s="18" t="n"/>
      <c r="N84" s="13" t="n"/>
      <c r="O84" s="13" t="n"/>
      <c r="P84" s="19" t="n"/>
      <c r="Q84" s="24">
        <f>IF($B84="","",IF(OR($A84="",$C84="",$D84="",$E84="",$F84="",$G84="",$H84="",$M84="",$N84="",$O84="",$P84=""),"Revisar datos",IF($P84="Cancelada","Cancelada",IF('Parámetros'!$B$5="","Revisar umbral",IF($J84&lt;=0,"Comprobar capacidad",IF($K84&lt;0,"Sobreventa",IF($L84&gt;='Parámetros'!$B$5,"Riesgo alto","Controlado")))))))</f>
        <v/>
      </c>
      <c r="R84" s="25">
        <f>IF($B84="","",IF($Q84="Sobreventa","Comprobar cupo y frenar nuevas ventas",IF($Q84="Riesgo alto","Revisar cupo antes de confirmar",IF($Q84="Comprobar capacidad","Validar capacidad con el proveedor",IF($Q84="Revisar datos","Completar el registro y revisarlo",IF($Q84="Revisar umbral","Completar el umbral en Parámetros",IF($Q84="Cancelada","Revisar expedientes antes de excluir","Mantener revisión manual")))))))</f>
        <v/>
      </c>
    </row>
    <row r="85" ht="34" customHeight="1">
      <c r="A85" s="13" t="n"/>
      <c r="B85" s="13" t="n"/>
      <c r="C85" s="13" t="n"/>
      <c r="D85" s="13" t="n"/>
      <c r="E85" s="14" t="n"/>
      <c r="F85" s="15" t="n"/>
      <c r="G85" s="15" t="n"/>
      <c r="H85" s="15" t="n"/>
      <c r="I85" s="15" t="n"/>
      <c r="J85" s="16">
        <f>IF(OR($B85="",$H85=""),"",IFERROR($H85+IF($I85="",0,$I85),""))</f>
        <v/>
      </c>
      <c r="K85" s="16">
        <f>IF(OR($B85="",$J85="",$F85="",$G85=""),"",IFERROR($J85-$F85-$G85,""))</f>
        <v/>
      </c>
      <c r="L85" s="17">
        <f>IF(OR($B85="",$J85="",$F85="",$G85=""),"",IFERROR(($F85+$G85)/$J85,""))</f>
        <v/>
      </c>
      <c r="M85" s="18" t="n"/>
      <c r="N85" s="13" t="n"/>
      <c r="O85" s="13" t="n"/>
      <c r="P85" s="19" t="n"/>
      <c r="Q85" s="20">
        <f>IF($B85="","",IF(OR($A85="",$C85="",$D85="",$E85="",$F85="",$G85="",$H85="",$M85="",$N85="",$O85="",$P85=""),"Revisar datos",IF($P85="Cancelada","Cancelada",IF('Parámetros'!$B$5="","Revisar umbral",IF($J85&lt;=0,"Comprobar capacidad",IF($K85&lt;0,"Sobreventa",IF($L85&gt;='Parámetros'!$B$5,"Riesgo alto","Controlado")))))))</f>
        <v/>
      </c>
      <c r="R85" s="21">
        <f>IF($B85="","",IF($Q85="Sobreventa","Comprobar cupo y frenar nuevas ventas",IF($Q85="Riesgo alto","Revisar cupo antes de confirmar",IF($Q85="Comprobar capacidad","Validar capacidad con el proveedor",IF($Q85="Revisar datos","Completar el registro y revisarlo",IF($Q85="Revisar umbral","Completar el umbral en Parámetros",IF($Q85="Cancelada","Revisar expedientes antes de excluir","Mantener revisión manual")))))))</f>
        <v/>
      </c>
    </row>
    <row r="86" ht="34" customHeight="1">
      <c r="A86" s="13" t="n"/>
      <c r="B86" s="13" t="n"/>
      <c r="C86" s="13" t="n"/>
      <c r="D86" s="13" t="n"/>
      <c r="E86" s="14" t="n"/>
      <c r="F86" s="15" t="n"/>
      <c r="G86" s="15" t="n"/>
      <c r="H86" s="15" t="n"/>
      <c r="I86" s="15" t="n"/>
      <c r="J86" s="22">
        <f>IF(OR($B86="",$H86=""),"",IFERROR($H86+IF($I86="",0,$I86),""))</f>
        <v/>
      </c>
      <c r="K86" s="22">
        <f>IF(OR($B86="",$J86="",$F86="",$G86=""),"",IFERROR($J86-$F86-$G86,""))</f>
        <v/>
      </c>
      <c r="L86" s="23">
        <f>IF(OR($B86="",$J86="",$F86="",$G86=""),"",IFERROR(($F86+$G86)/$J86,""))</f>
        <v/>
      </c>
      <c r="M86" s="18" t="n"/>
      <c r="N86" s="13" t="n"/>
      <c r="O86" s="13" t="n"/>
      <c r="P86" s="19" t="n"/>
      <c r="Q86" s="24">
        <f>IF($B86="","",IF(OR($A86="",$C86="",$D86="",$E86="",$F86="",$G86="",$H86="",$M86="",$N86="",$O86="",$P86=""),"Revisar datos",IF($P86="Cancelada","Cancelada",IF('Parámetros'!$B$5="","Revisar umbral",IF($J86&lt;=0,"Comprobar capacidad",IF($K86&lt;0,"Sobreventa",IF($L86&gt;='Parámetros'!$B$5,"Riesgo alto","Controlado")))))))</f>
        <v/>
      </c>
      <c r="R86" s="25">
        <f>IF($B86="","",IF($Q86="Sobreventa","Comprobar cupo y frenar nuevas ventas",IF($Q86="Riesgo alto","Revisar cupo antes de confirmar",IF($Q86="Comprobar capacidad","Validar capacidad con el proveedor",IF($Q86="Revisar datos","Completar el registro y revisarlo",IF($Q86="Revisar umbral","Completar el umbral en Parámetros",IF($Q86="Cancelada","Revisar expedientes antes de excluir","Mantener revisión manual")))))))</f>
        <v/>
      </c>
    </row>
    <row r="87" ht="34" customHeight="1">
      <c r="A87" s="13" t="n"/>
      <c r="B87" s="13" t="n"/>
      <c r="C87" s="13" t="n"/>
      <c r="D87" s="13" t="n"/>
      <c r="E87" s="14" t="n"/>
      <c r="F87" s="15" t="n"/>
      <c r="G87" s="15" t="n"/>
      <c r="H87" s="15" t="n"/>
      <c r="I87" s="15" t="n"/>
      <c r="J87" s="16">
        <f>IF(OR($B87="",$H87=""),"",IFERROR($H87+IF($I87="",0,$I87),""))</f>
        <v/>
      </c>
      <c r="K87" s="16">
        <f>IF(OR($B87="",$J87="",$F87="",$G87=""),"",IFERROR($J87-$F87-$G87,""))</f>
        <v/>
      </c>
      <c r="L87" s="17">
        <f>IF(OR($B87="",$J87="",$F87="",$G87=""),"",IFERROR(($F87+$G87)/$J87,""))</f>
        <v/>
      </c>
      <c r="M87" s="18" t="n"/>
      <c r="N87" s="13" t="n"/>
      <c r="O87" s="13" t="n"/>
      <c r="P87" s="19" t="n"/>
      <c r="Q87" s="20">
        <f>IF($B87="","",IF(OR($A87="",$C87="",$D87="",$E87="",$F87="",$G87="",$H87="",$M87="",$N87="",$O87="",$P87=""),"Revisar datos",IF($P87="Cancelada","Cancelada",IF('Parámetros'!$B$5="","Revisar umbral",IF($J87&lt;=0,"Comprobar capacidad",IF($K87&lt;0,"Sobreventa",IF($L87&gt;='Parámetros'!$B$5,"Riesgo alto","Controlado")))))))</f>
        <v/>
      </c>
      <c r="R87" s="21">
        <f>IF($B87="","",IF($Q87="Sobreventa","Comprobar cupo y frenar nuevas ventas",IF($Q87="Riesgo alto","Revisar cupo antes de confirmar",IF($Q87="Comprobar capacidad","Validar capacidad con el proveedor",IF($Q87="Revisar datos","Completar el registro y revisarlo",IF($Q87="Revisar umbral","Completar el umbral en Parámetros",IF($Q87="Cancelada","Revisar expedientes antes de excluir","Mantener revisión manual")))))))</f>
        <v/>
      </c>
    </row>
    <row r="88" ht="34" customHeight="1">
      <c r="A88" s="13" t="n"/>
      <c r="B88" s="13" t="n"/>
      <c r="C88" s="13" t="n"/>
      <c r="D88" s="13" t="n"/>
      <c r="E88" s="14" t="n"/>
      <c r="F88" s="15" t="n"/>
      <c r="G88" s="15" t="n"/>
      <c r="H88" s="15" t="n"/>
      <c r="I88" s="15" t="n"/>
      <c r="J88" s="22">
        <f>IF(OR($B88="",$H88=""),"",IFERROR($H88+IF($I88="",0,$I88),""))</f>
        <v/>
      </c>
      <c r="K88" s="22">
        <f>IF(OR($B88="",$J88="",$F88="",$G88=""),"",IFERROR($J88-$F88-$G88,""))</f>
        <v/>
      </c>
      <c r="L88" s="23">
        <f>IF(OR($B88="",$J88="",$F88="",$G88=""),"",IFERROR(($F88+$G88)/$J88,""))</f>
        <v/>
      </c>
      <c r="M88" s="18" t="n"/>
      <c r="N88" s="13" t="n"/>
      <c r="O88" s="13" t="n"/>
      <c r="P88" s="19" t="n"/>
      <c r="Q88" s="24">
        <f>IF($B88="","",IF(OR($A88="",$C88="",$D88="",$E88="",$F88="",$G88="",$H88="",$M88="",$N88="",$O88="",$P88=""),"Revisar datos",IF($P88="Cancelada","Cancelada",IF('Parámetros'!$B$5="","Revisar umbral",IF($J88&lt;=0,"Comprobar capacidad",IF($K88&lt;0,"Sobreventa",IF($L88&gt;='Parámetros'!$B$5,"Riesgo alto","Controlado")))))))</f>
        <v/>
      </c>
      <c r="R88" s="25">
        <f>IF($B88="","",IF($Q88="Sobreventa","Comprobar cupo y frenar nuevas ventas",IF($Q88="Riesgo alto","Revisar cupo antes de confirmar",IF($Q88="Comprobar capacidad","Validar capacidad con el proveedor",IF($Q88="Revisar datos","Completar el registro y revisarlo",IF($Q88="Revisar umbral","Completar el umbral en Parámetros",IF($Q88="Cancelada","Revisar expedientes antes de excluir","Mantener revisión manual")))))))</f>
        <v/>
      </c>
    </row>
    <row r="89" ht="34" customHeight="1">
      <c r="A89" s="13" t="n"/>
      <c r="B89" s="13" t="n"/>
      <c r="C89" s="13" t="n"/>
      <c r="D89" s="13" t="n"/>
      <c r="E89" s="14" t="n"/>
      <c r="F89" s="15" t="n"/>
      <c r="G89" s="15" t="n"/>
      <c r="H89" s="15" t="n"/>
      <c r="I89" s="15" t="n"/>
      <c r="J89" s="16">
        <f>IF(OR($B89="",$H89=""),"",IFERROR($H89+IF($I89="",0,$I89),""))</f>
        <v/>
      </c>
      <c r="K89" s="16">
        <f>IF(OR($B89="",$J89="",$F89="",$G89=""),"",IFERROR($J89-$F89-$G89,""))</f>
        <v/>
      </c>
      <c r="L89" s="17">
        <f>IF(OR($B89="",$J89="",$F89="",$G89=""),"",IFERROR(($F89+$G89)/$J89,""))</f>
        <v/>
      </c>
      <c r="M89" s="18" t="n"/>
      <c r="N89" s="13" t="n"/>
      <c r="O89" s="13" t="n"/>
      <c r="P89" s="19" t="n"/>
      <c r="Q89" s="20">
        <f>IF($B89="","",IF(OR($A89="",$C89="",$D89="",$E89="",$F89="",$G89="",$H89="",$M89="",$N89="",$O89="",$P89=""),"Revisar datos",IF($P89="Cancelada","Cancelada",IF('Parámetros'!$B$5="","Revisar umbral",IF($J89&lt;=0,"Comprobar capacidad",IF($K89&lt;0,"Sobreventa",IF($L89&gt;='Parámetros'!$B$5,"Riesgo alto","Controlado")))))))</f>
        <v/>
      </c>
      <c r="R89" s="21">
        <f>IF($B89="","",IF($Q89="Sobreventa","Comprobar cupo y frenar nuevas ventas",IF($Q89="Riesgo alto","Revisar cupo antes de confirmar",IF($Q89="Comprobar capacidad","Validar capacidad con el proveedor",IF($Q89="Revisar datos","Completar el registro y revisarlo",IF($Q89="Revisar umbral","Completar el umbral en Parámetros",IF($Q89="Cancelada","Revisar expedientes antes de excluir","Mantener revisión manual")))))))</f>
        <v/>
      </c>
    </row>
    <row r="90" ht="34" customHeight="1">
      <c r="A90" s="13" t="n"/>
      <c r="B90" s="13" t="n"/>
      <c r="C90" s="13" t="n"/>
      <c r="D90" s="13" t="n"/>
      <c r="E90" s="14" t="n"/>
      <c r="F90" s="15" t="n"/>
      <c r="G90" s="15" t="n"/>
      <c r="H90" s="15" t="n"/>
      <c r="I90" s="15" t="n"/>
      <c r="J90" s="22">
        <f>IF(OR($B90="",$H90=""),"",IFERROR($H90+IF($I90="",0,$I90),""))</f>
        <v/>
      </c>
      <c r="K90" s="22">
        <f>IF(OR($B90="",$J90="",$F90="",$G90=""),"",IFERROR($J90-$F90-$G90,""))</f>
        <v/>
      </c>
      <c r="L90" s="23">
        <f>IF(OR($B90="",$J90="",$F90="",$G90=""),"",IFERROR(($F90+$G90)/$J90,""))</f>
        <v/>
      </c>
      <c r="M90" s="18" t="n"/>
      <c r="N90" s="13" t="n"/>
      <c r="O90" s="13" t="n"/>
      <c r="P90" s="19" t="n"/>
      <c r="Q90" s="24">
        <f>IF($B90="","",IF(OR($A90="",$C90="",$D90="",$E90="",$F90="",$G90="",$H90="",$M90="",$N90="",$O90="",$P90=""),"Revisar datos",IF($P90="Cancelada","Cancelada",IF('Parámetros'!$B$5="","Revisar umbral",IF($J90&lt;=0,"Comprobar capacidad",IF($K90&lt;0,"Sobreventa",IF($L90&gt;='Parámetros'!$B$5,"Riesgo alto","Controlado")))))))</f>
        <v/>
      </c>
      <c r="R90" s="25">
        <f>IF($B90="","",IF($Q90="Sobreventa","Comprobar cupo y frenar nuevas ventas",IF($Q90="Riesgo alto","Revisar cupo antes de confirmar",IF($Q90="Comprobar capacidad","Validar capacidad con el proveedor",IF($Q90="Revisar datos","Completar el registro y revisarlo",IF($Q90="Revisar umbral","Completar el umbral en Parámetros",IF($Q90="Cancelada","Revisar expedientes antes de excluir","Mantener revisión manual")))))))</f>
        <v/>
      </c>
    </row>
    <row r="91" ht="34" customHeight="1">
      <c r="A91" s="13" t="n"/>
      <c r="B91" s="13" t="n"/>
      <c r="C91" s="13" t="n"/>
      <c r="D91" s="13" t="n"/>
      <c r="E91" s="14" t="n"/>
      <c r="F91" s="15" t="n"/>
      <c r="G91" s="15" t="n"/>
      <c r="H91" s="15" t="n"/>
      <c r="I91" s="15" t="n"/>
      <c r="J91" s="16">
        <f>IF(OR($B91="",$H91=""),"",IFERROR($H91+IF($I91="",0,$I91),""))</f>
        <v/>
      </c>
      <c r="K91" s="16">
        <f>IF(OR($B91="",$J91="",$F91="",$G91=""),"",IFERROR($J91-$F91-$G91,""))</f>
        <v/>
      </c>
      <c r="L91" s="17">
        <f>IF(OR($B91="",$J91="",$F91="",$G91=""),"",IFERROR(($F91+$G91)/$J91,""))</f>
        <v/>
      </c>
      <c r="M91" s="18" t="n"/>
      <c r="N91" s="13" t="n"/>
      <c r="O91" s="13" t="n"/>
      <c r="P91" s="19" t="n"/>
      <c r="Q91" s="20">
        <f>IF($B91="","",IF(OR($A91="",$C91="",$D91="",$E91="",$F91="",$G91="",$H91="",$M91="",$N91="",$O91="",$P91=""),"Revisar datos",IF($P91="Cancelada","Cancelada",IF('Parámetros'!$B$5="","Revisar umbral",IF($J91&lt;=0,"Comprobar capacidad",IF($K91&lt;0,"Sobreventa",IF($L91&gt;='Parámetros'!$B$5,"Riesgo alto","Controlado")))))))</f>
        <v/>
      </c>
      <c r="R91" s="21">
        <f>IF($B91="","",IF($Q91="Sobreventa","Comprobar cupo y frenar nuevas ventas",IF($Q91="Riesgo alto","Revisar cupo antes de confirmar",IF($Q91="Comprobar capacidad","Validar capacidad con el proveedor",IF($Q91="Revisar datos","Completar el registro y revisarlo",IF($Q91="Revisar umbral","Completar el umbral en Parámetros",IF($Q91="Cancelada","Revisar expedientes antes de excluir","Mantener revisión manual")))))))</f>
        <v/>
      </c>
    </row>
    <row r="92" ht="34" customHeight="1">
      <c r="A92" s="13" t="n"/>
      <c r="B92" s="13" t="n"/>
      <c r="C92" s="13" t="n"/>
      <c r="D92" s="13" t="n"/>
      <c r="E92" s="14" t="n"/>
      <c r="F92" s="15" t="n"/>
      <c r="G92" s="15" t="n"/>
      <c r="H92" s="15" t="n"/>
      <c r="I92" s="15" t="n"/>
      <c r="J92" s="22">
        <f>IF(OR($B92="",$H92=""),"",IFERROR($H92+IF($I92="",0,$I92),""))</f>
        <v/>
      </c>
      <c r="K92" s="22">
        <f>IF(OR($B92="",$J92="",$F92="",$G92=""),"",IFERROR($J92-$F92-$G92,""))</f>
        <v/>
      </c>
      <c r="L92" s="23">
        <f>IF(OR($B92="",$J92="",$F92="",$G92=""),"",IFERROR(($F92+$G92)/$J92,""))</f>
        <v/>
      </c>
      <c r="M92" s="18" t="n"/>
      <c r="N92" s="13" t="n"/>
      <c r="O92" s="13" t="n"/>
      <c r="P92" s="19" t="n"/>
      <c r="Q92" s="24">
        <f>IF($B92="","",IF(OR($A92="",$C92="",$D92="",$E92="",$F92="",$G92="",$H92="",$M92="",$N92="",$O92="",$P92=""),"Revisar datos",IF($P92="Cancelada","Cancelada",IF('Parámetros'!$B$5="","Revisar umbral",IF($J92&lt;=0,"Comprobar capacidad",IF($K92&lt;0,"Sobreventa",IF($L92&gt;='Parámetros'!$B$5,"Riesgo alto","Controlado")))))))</f>
        <v/>
      </c>
      <c r="R92" s="25">
        <f>IF($B92="","",IF($Q92="Sobreventa","Comprobar cupo y frenar nuevas ventas",IF($Q92="Riesgo alto","Revisar cupo antes de confirmar",IF($Q92="Comprobar capacidad","Validar capacidad con el proveedor",IF($Q92="Revisar datos","Completar el registro y revisarlo",IF($Q92="Revisar umbral","Completar el umbral en Parámetros",IF($Q92="Cancelada","Revisar expedientes antes de excluir","Mantener revisión manual")))))))</f>
        <v/>
      </c>
    </row>
    <row r="93" ht="34" customHeight="1">
      <c r="A93" s="13" t="n"/>
      <c r="B93" s="13" t="n"/>
      <c r="C93" s="13" t="n"/>
      <c r="D93" s="13" t="n"/>
      <c r="E93" s="14" t="n"/>
      <c r="F93" s="15" t="n"/>
      <c r="G93" s="15" t="n"/>
      <c r="H93" s="15" t="n"/>
      <c r="I93" s="15" t="n"/>
      <c r="J93" s="16">
        <f>IF(OR($B93="",$H93=""),"",IFERROR($H93+IF($I93="",0,$I93),""))</f>
        <v/>
      </c>
      <c r="K93" s="16">
        <f>IF(OR($B93="",$J93="",$F93="",$G93=""),"",IFERROR($J93-$F93-$G93,""))</f>
        <v/>
      </c>
      <c r="L93" s="17">
        <f>IF(OR($B93="",$J93="",$F93="",$G93=""),"",IFERROR(($F93+$G93)/$J93,""))</f>
        <v/>
      </c>
      <c r="M93" s="18" t="n"/>
      <c r="N93" s="13" t="n"/>
      <c r="O93" s="13" t="n"/>
      <c r="P93" s="19" t="n"/>
      <c r="Q93" s="20">
        <f>IF($B93="","",IF(OR($A93="",$C93="",$D93="",$E93="",$F93="",$G93="",$H93="",$M93="",$N93="",$O93="",$P93=""),"Revisar datos",IF($P93="Cancelada","Cancelada",IF('Parámetros'!$B$5="","Revisar umbral",IF($J93&lt;=0,"Comprobar capacidad",IF($K93&lt;0,"Sobreventa",IF($L93&gt;='Parámetros'!$B$5,"Riesgo alto","Controlado")))))))</f>
        <v/>
      </c>
      <c r="R93" s="21">
        <f>IF($B93="","",IF($Q93="Sobreventa","Comprobar cupo y frenar nuevas ventas",IF($Q93="Riesgo alto","Revisar cupo antes de confirmar",IF($Q93="Comprobar capacidad","Validar capacidad con el proveedor",IF($Q93="Revisar datos","Completar el registro y revisarlo",IF($Q93="Revisar umbral","Completar el umbral en Parámetros",IF($Q93="Cancelada","Revisar expedientes antes de excluir","Mantener revisión manual")))))))</f>
        <v/>
      </c>
    </row>
    <row r="94" ht="34" customHeight="1">
      <c r="A94" s="13" t="n"/>
      <c r="B94" s="13" t="n"/>
      <c r="C94" s="13" t="n"/>
      <c r="D94" s="13" t="n"/>
      <c r="E94" s="14" t="n"/>
      <c r="F94" s="15" t="n"/>
      <c r="G94" s="15" t="n"/>
      <c r="H94" s="15" t="n"/>
      <c r="I94" s="15" t="n"/>
      <c r="J94" s="22">
        <f>IF(OR($B94="",$H94=""),"",IFERROR($H94+IF($I94="",0,$I94),""))</f>
        <v/>
      </c>
      <c r="K94" s="22">
        <f>IF(OR($B94="",$J94="",$F94="",$G94=""),"",IFERROR($J94-$F94-$G94,""))</f>
        <v/>
      </c>
      <c r="L94" s="23">
        <f>IF(OR($B94="",$J94="",$F94="",$G94=""),"",IFERROR(($F94+$G94)/$J94,""))</f>
        <v/>
      </c>
      <c r="M94" s="18" t="n"/>
      <c r="N94" s="13" t="n"/>
      <c r="O94" s="13" t="n"/>
      <c r="P94" s="19" t="n"/>
      <c r="Q94" s="24">
        <f>IF($B94="","",IF(OR($A94="",$C94="",$D94="",$E94="",$F94="",$G94="",$H94="",$M94="",$N94="",$O94="",$P94=""),"Revisar datos",IF($P94="Cancelada","Cancelada",IF('Parámetros'!$B$5="","Revisar umbral",IF($J94&lt;=0,"Comprobar capacidad",IF($K94&lt;0,"Sobreventa",IF($L94&gt;='Parámetros'!$B$5,"Riesgo alto","Controlado")))))))</f>
        <v/>
      </c>
      <c r="R94" s="25">
        <f>IF($B94="","",IF($Q94="Sobreventa","Comprobar cupo y frenar nuevas ventas",IF($Q94="Riesgo alto","Revisar cupo antes de confirmar",IF($Q94="Comprobar capacidad","Validar capacidad con el proveedor",IF($Q94="Revisar datos","Completar el registro y revisarlo",IF($Q94="Revisar umbral","Completar el umbral en Parámetros",IF($Q94="Cancelada","Revisar expedientes antes de excluir","Mantener revisión manual")))))))</f>
        <v/>
      </c>
    </row>
    <row r="95" ht="34" customHeight="1">
      <c r="A95" s="13" t="n"/>
      <c r="B95" s="13" t="n"/>
      <c r="C95" s="13" t="n"/>
      <c r="D95" s="13" t="n"/>
      <c r="E95" s="14" t="n"/>
      <c r="F95" s="15" t="n"/>
      <c r="G95" s="15" t="n"/>
      <c r="H95" s="15" t="n"/>
      <c r="I95" s="15" t="n"/>
      <c r="J95" s="16">
        <f>IF(OR($B95="",$H95=""),"",IFERROR($H95+IF($I95="",0,$I95),""))</f>
        <v/>
      </c>
      <c r="K95" s="16">
        <f>IF(OR($B95="",$J95="",$F95="",$G95=""),"",IFERROR($J95-$F95-$G95,""))</f>
        <v/>
      </c>
      <c r="L95" s="17">
        <f>IF(OR($B95="",$J95="",$F95="",$G95=""),"",IFERROR(($F95+$G95)/$J95,""))</f>
        <v/>
      </c>
      <c r="M95" s="18" t="n"/>
      <c r="N95" s="13" t="n"/>
      <c r="O95" s="13" t="n"/>
      <c r="P95" s="19" t="n"/>
      <c r="Q95" s="20">
        <f>IF($B95="","",IF(OR($A95="",$C95="",$D95="",$E95="",$F95="",$G95="",$H95="",$M95="",$N95="",$O95="",$P95=""),"Revisar datos",IF($P95="Cancelada","Cancelada",IF('Parámetros'!$B$5="","Revisar umbral",IF($J95&lt;=0,"Comprobar capacidad",IF($K95&lt;0,"Sobreventa",IF($L95&gt;='Parámetros'!$B$5,"Riesgo alto","Controlado")))))))</f>
        <v/>
      </c>
      <c r="R95" s="21">
        <f>IF($B95="","",IF($Q95="Sobreventa","Comprobar cupo y frenar nuevas ventas",IF($Q95="Riesgo alto","Revisar cupo antes de confirmar",IF($Q95="Comprobar capacidad","Validar capacidad con el proveedor",IF($Q95="Revisar datos","Completar el registro y revisarlo",IF($Q95="Revisar umbral","Completar el umbral en Parámetros",IF($Q95="Cancelada","Revisar expedientes antes de excluir","Mantener revisión manual")))))))</f>
        <v/>
      </c>
    </row>
    <row r="96" ht="34" customHeight="1">
      <c r="A96" s="13" t="n"/>
      <c r="B96" s="13" t="n"/>
      <c r="C96" s="13" t="n"/>
      <c r="D96" s="13" t="n"/>
      <c r="E96" s="14" t="n"/>
      <c r="F96" s="15" t="n"/>
      <c r="G96" s="15" t="n"/>
      <c r="H96" s="15" t="n"/>
      <c r="I96" s="15" t="n"/>
      <c r="J96" s="22">
        <f>IF(OR($B96="",$H96=""),"",IFERROR($H96+IF($I96="",0,$I96),""))</f>
        <v/>
      </c>
      <c r="K96" s="22">
        <f>IF(OR($B96="",$J96="",$F96="",$G96=""),"",IFERROR($J96-$F96-$G96,""))</f>
        <v/>
      </c>
      <c r="L96" s="23">
        <f>IF(OR($B96="",$J96="",$F96="",$G96=""),"",IFERROR(($F96+$G96)/$J96,""))</f>
        <v/>
      </c>
      <c r="M96" s="18" t="n"/>
      <c r="N96" s="13" t="n"/>
      <c r="O96" s="13" t="n"/>
      <c r="P96" s="19" t="n"/>
      <c r="Q96" s="24">
        <f>IF($B96="","",IF(OR($A96="",$C96="",$D96="",$E96="",$F96="",$G96="",$H96="",$M96="",$N96="",$O96="",$P96=""),"Revisar datos",IF($P96="Cancelada","Cancelada",IF('Parámetros'!$B$5="","Revisar umbral",IF($J96&lt;=0,"Comprobar capacidad",IF($K96&lt;0,"Sobreventa",IF($L96&gt;='Parámetros'!$B$5,"Riesgo alto","Controlado")))))))</f>
        <v/>
      </c>
      <c r="R96" s="25">
        <f>IF($B96="","",IF($Q96="Sobreventa","Comprobar cupo y frenar nuevas ventas",IF($Q96="Riesgo alto","Revisar cupo antes de confirmar",IF($Q96="Comprobar capacidad","Validar capacidad con el proveedor",IF($Q96="Revisar datos","Completar el registro y revisarlo",IF($Q96="Revisar umbral","Completar el umbral en Parámetros",IF($Q96="Cancelada","Revisar expedientes antes de excluir","Mantener revisión manual")))))))</f>
        <v/>
      </c>
    </row>
    <row r="97" ht="34" customHeight="1">
      <c r="A97" s="13" t="n"/>
      <c r="B97" s="13" t="n"/>
      <c r="C97" s="13" t="n"/>
      <c r="D97" s="13" t="n"/>
      <c r="E97" s="14" t="n"/>
      <c r="F97" s="15" t="n"/>
      <c r="G97" s="15" t="n"/>
      <c r="H97" s="15" t="n"/>
      <c r="I97" s="15" t="n"/>
      <c r="J97" s="16">
        <f>IF(OR($B97="",$H97=""),"",IFERROR($H97+IF($I97="",0,$I97),""))</f>
        <v/>
      </c>
      <c r="K97" s="16">
        <f>IF(OR($B97="",$J97="",$F97="",$G97=""),"",IFERROR($J97-$F97-$G97,""))</f>
        <v/>
      </c>
      <c r="L97" s="17">
        <f>IF(OR($B97="",$J97="",$F97="",$G97=""),"",IFERROR(($F97+$G97)/$J97,""))</f>
        <v/>
      </c>
      <c r="M97" s="18" t="n"/>
      <c r="N97" s="13" t="n"/>
      <c r="O97" s="13" t="n"/>
      <c r="P97" s="19" t="n"/>
      <c r="Q97" s="20">
        <f>IF($B97="","",IF(OR($A97="",$C97="",$D97="",$E97="",$F97="",$G97="",$H97="",$M97="",$N97="",$O97="",$P97=""),"Revisar datos",IF($P97="Cancelada","Cancelada",IF('Parámetros'!$B$5="","Revisar umbral",IF($J97&lt;=0,"Comprobar capacidad",IF($K97&lt;0,"Sobreventa",IF($L97&gt;='Parámetros'!$B$5,"Riesgo alto","Controlado")))))))</f>
        <v/>
      </c>
      <c r="R97" s="21">
        <f>IF($B97="","",IF($Q97="Sobreventa","Comprobar cupo y frenar nuevas ventas",IF($Q97="Riesgo alto","Revisar cupo antes de confirmar",IF($Q97="Comprobar capacidad","Validar capacidad con el proveedor",IF($Q97="Revisar datos","Completar el registro y revisarlo",IF($Q97="Revisar umbral","Completar el umbral en Parámetros",IF($Q97="Cancelada","Revisar expedientes antes de excluir","Mantener revisión manual")))))))</f>
        <v/>
      </c>
    </row>
    <row r="98" ht="34" customHeight="1">
      <c r="A98" s="13" t="n"/>
      <c r="B98" s="13" t="n"/>
      <c r="C98" s="13" t="n"/>
      <c r="D98" s="13" t="n"/>
      <c r="E98" s="14" t="n"/>
      <c r="F98" s="15" t="n"/>
      <c r="G98" s="15" t="n"/>
      <c r="H98" s="15" t="n"/>
      <c r="I98" s="15" t="n"/>
      <c r="J98" s="22">
        <f>IF(OR($B98="",$H98=""),"",IFERROR($H98+IF($I98="",0,$I98),""))</f>
        <v/>
      </c>
      <c r="K98" s="22">
        <f>IF(OR($B98="",$J98="",$F98="",$G98=""),"",IFERROR($J98-$F98-$G98,""))</f>
        <v/>
      </c>
      <c r="L98" s="23">
        <f>IF(OR($B98="",$J98="",$F98="",$G98=""),"",IFERROR(($F98+$G98)/$J98,""))</f>
        <v/>
      </c>
      <c r="M98" s="18" t="n"/>
      <c r="N98" s="13" t="n"/>
      <c r="O98" s="13" t="n"/>
      <c r="P98" s="19" t="n"/>
      <c r="Q98" s="24">
        <f>IF($B98="","",IF(OR($A98="",$C98="",$D98="",$E98="",$F98="",$G98="",$H98="",$M98="",$N98="",$O98="",$P98=""),"Revisar datos",IF($P98="Cancelada","Cancelada",IF('Parámetros'!$B$5="","Revisar umbral",IF($J98&lt;=0,"Comprobar capacidad",IF($K98&lt;0,"Sobreventa",IF($L98&gt;='Parámetros'!$B$5,"Riesgo alto","Controlado")))))))</f>
        <v/>
      </c>
      <c r="R98" s="25">
        <f>IF($B98="","",IF($Q98="Sobreventa","Comprobar cupo y frenar nuevas ventas",IF($Q98="Riesgo alto","Revisar cupo antes de confirmar",IF($Q98="Comprobar capacidad","Validar capacidad con el proveedor",IF($Q98="Revisar datos","Completar el registro y revisarlo",IF($Q98="Revisar umbral","Completar el umbral en Parámetros",IF($Q98="Cancelada","Revisar expedientes antes de excluir","Mantener revisión manual")))))))</f>
        <v/>
      </c>
    </row>
    <row r="99" ht="34" customHeight="1">
      <c r="A99" s="13" t="n"/>
      <c r="B99" s="13" t="n"/>
      <c r="C99" s="13" t="n"/>
      <c r="D99" s="13" t="n"/>
      <c r="E99" s="14" t="n"/>
      <c r="F99" s="15" t="n"/>
      <c r="G99" s="15" t="n"/>
      <c r="H99" s="15" t="n"/>
      <c r="I99" s="15" t="n"/>
      <c r="J99" s="16">
        <f>IF(OR($B99="",$H99=""),"",IFERROR($H99+IF($I99="",0,$I99),""))</f>
        <v/>
      </c>
      <c r="K99" s="16">
        <f>IF(OR($B99="",$J99="",$F99="",$G99=""),"",IFERROR($J99-$F99-$G99,""))</f>
        <v/>
      </c>
      <c r="L99" s="17">
        <f>IF(OR($B99="",$J99="",$F99="",$G99=""),"",IFERROR(($F99+$G99)/$J99,""))</f>
        <v/>
      </c>
      <c r="M99" s="18" t="n"/>
      <c r="N99" s="13" t="n"/>
      <c r="O99" s="13" t="n"/>
      <c r="P99" s="19" t="n"/>
      <c r="Q99" s="20">
        <f>IF($B99="","",IF(OR($A99="",$C99="",$D99="",$E99="",$F99="",$G99="",$H99="",$M99="",$N99="",$O99="",$P99=""),"Revisar datos",IF($P99="Cancelada","Cancelada",IF('Parámetros'!$B$5="","Revisar umbral",IF($J99&lt;=0,"Comprobar capacidad",IF($K99&lt;0,"Sobreventa",IF($L99&gt;='Parámetros'!$B$5,"Riesgo alto","Controlado")))))))</f>
        <v/>
      </c>
      <c r="R99" s="21">
        <f>IF($B99="","",IF($Q99="Sobreventa","Comprobar cupo y frenar nuevas ventas",IF($Q99="Riesgo alto","Revisar cupo antes de confirmar",IF($Q99="Comprobar capacidad","Validar capacidad con el proveedor",IF($Q99="Revisar datos","Completar el registro y revisarlo",IF($Q99="Revisar umbral","Completar el umbral en Parámetros",IF($Q99="Cancelada","Revisar expedientes antes de excluir","Mantener revisión manual")))))))</f>
        <v/>
      </c>
    </row>
    <row r="100" ht="34" customHeight="1">
      <c r="A100" s="13" t="n"/>
      <c r="B100" s="13" t="n"/>
      <c r="C100" s="13" t="n"/>
      <c r="D100" s="13" t="n"/>
      <c r="E100" s="14" t="n"/>
      <c r="F100" s="15" t="n"/>
      <c r="G100" s="15" t="n"/>
      <c r="H100" s="15" t="n"/>
      <c r="I100" s="15" t="n"/>
      <c r="J100" s="22">
        <f>IF(OR($B100="",$H100=""),"",IFERROR($H100+IF($I100="",0,$I100),""))</f>
        <v/>
      </c>
      <c r="K100" s="22">
        <f>IF(OR($B100="",$J100="",$F100="",$G100=""),"",IFERROR($J100-$F100-$G100,""))</f>
        <v/>
      </c>
      <c r="L100" s="23">
        <f>IF(OR($B100="",$J100="",$F100="",$G100=""),"",IFERROR(($F100+$G100)/$J100,""))</f>
        <v/>
      </c>
      <c r="M100" s="18" t="n"/>
      <c r="N100" s="13" t="n"/>
      <c r="O100" s="13" t="n"/>
      <c r="P100" s="19" t="n"/>
      <c r="Q100" s="24">
        <f>IF($B100="","",IF(OR($A100="",$C100="",$D100="",$E100="",$F100="",$G100="",$H100="",$M100="",$N100="",$O100="",$P100=""),"Revisar datos",IF($P100="Cancelada","Cancelada",IF('Parámetros'!$B$5="","Revisar umbral",IF($J100&lt;=0,"Comprobar capacidad",IF($K100&lt;0,"Sobreventa",IF($L100&gt;='Parámetros'!$B$5,"Riesgo alto","Controlado")))))))</f>
        <v/>
      </c>
      <c r="R100" s="25">
        <f>IF($B100="","",IF($Q100="Sobreventa","Comprobar cupo y frenar nuevas ventas",IF($Q100="Riesgo alto","Revisar cupo antes de confirmar",IF($Q100="Comprobar capacidad","Validar capacidad con el proveedor",IF($Q100="Revisar datos","Completar el registro y revisarlo",IF($Q100="Revisar umbral","Completar el umbral en Parámetros",IF($Q100="Cancelada","Revisar expedientes antes de excluir","Mantener revisión manual")))))))</f>
        <v/>
      </c>
    </row>
    <row r="101" ht="34" customHeight="1">
      <c r="A101" s="13" t="n"/>
      <c r="B101" s="13" t="n"/>
      <c r="C101" s="13" t="n"/>
      <c r="D101" s="13" t="n"/>
      <c r="E101" s="14" t="n"/>
      <c r="F101" s="15" t="n"/>
      <c r="G101" s="15" t="n"/>
      <c r="H101" s="15" t="n"/>
      <c r="I101" s="15" t="n"/>
      <c r="J101" s="16">
        <f>IF(OR($B101="",$H101=""),"",IFERROR($H101+IF($I101="",0,$I101),""))</f>
        <v/>
      </c>
      <c r="K101" s="16">
        <f>IF(OR($B101="",$J101="",$F101="",$G101=""),"",IFERROR($J101-$F101-$G101,""))</f>
        <v/>
      </c>
      <c r="L101" s="17">
        <f>IF(OR($B101="",$J101="",$F101="",$G101=""),"",IFERROR(($F101+$G101)/$J101,""))</f>
        <v/>
      </c>
      <c r="M101" s="18" t="n"/>
      <c r="N101" s="13" t="n"/>
      <c r="O101" s="13" t="n"/>
      <c r="P101" s="19" t="n"/>
      <c r="Q101" s="20">
        <f>IF($B101="","",IF(OR($A101="",$C101="",$D101="",$E101="",$F101="",$G101="",$H101="",$M101="",$N101="",$O101="",$P101=""),"Revisar datos",IF($P101="Cancelada","Cancelada",IF('Parámetros'!$B$5="","Revisar umbral",IF($J101&lt;=0,"Comprobar capacidad",IF($K101&lt;0,"Sobreventa",IF($L101&gt;='Parámetros'!$B$5,"Riesgo alto","Controlado")))))))</f>
        <v/>
      </c>
      <c r="R101" s="21">
        <f>IF($B101="","",IF($Q101="Sobreventa","Comprobar cupo y frenar nuevas ventas",IF($Q101="Riesgo alto","Revisar cupo antes de confirmar",IF($Q101="Comprobar capacidad","Validar capacidad con el proveedor",IF($Q101="Revisar datos","Completar el registro y revisarlo",IF($Q101="Revisar umbral","Completar el umbral en Parámetros",IF($Q101="Cancelada","Revisar expedientes antes de excluir","Mantener revisión manual")))))))</f>
        <v/>
      </c>
    </row>
    <row r="102" ht="34" customHeight="1">
      <c r="A102" s="13" t="n"/>
      <c r="B102" s="13" t="n"/>
      <c r="C102" s="13" t="n"/>
      <c r="D102" s="13" t="n"/>
      <c r="E102" s="14" t="n"/>
      <c r="F102" s="15" t="n"/>
      <c r="G102" s="15" t="n"/>
      <c r="H102" s="15" t="n"/>
      <c r="I102" s="15" t="n"/>
      <c r="J102" s="22">
        <f>IF(OR($B102="",$H102=""),"",IFERROR($H102+IF($I102="",0,$I102),""))</f>
        <v/>
      </c>
      <c r="K102" s="22">
        <f>IF(OR($B102="",$J102="",$F102="",$G102=""),"",IFERROR($J102-$F102-$G102,""))</f>
        <v/>
      </c>
      <c r="L102" s="23">
        <f>IF(OR($B102="",$J102="",$F102="",$G102=""),"",IFERROR(($F102+$G102)/$J102,""))</f>
        <v/>
      </c>
      <c r="M102" s="18" t="n"/>
      <c r="N102" s="13" t="n"/>
      <c r="O102" s="13" t="n"/>
      <c r="P102" s="19" t="n"/>
      <c r="Q102" s="24">
        <f>IF($B102="","",IF(OR($A102="",$C102="",$D102="",$E102="",$F102="",$G102="",$H102="",$M102="",$N102="",$O102="",$P102=""),"Revisar datos",IF($P102="Cancelada","Cancelada",IF('Parámetros'!$B$5="","Revisar umbral",IF($J102&lt;=0,"Comprobar capacidad",IF($K102&lt;0,"Sobreventa",IF($L102&gt;='Parámetros'!$B$5,"Riesgo alto","Controlado")))))))</f>
        <v/>
      </c>
      <c r="R102" s="25">
        <f>IF($B102="","",IF($Q102="Sobreventa","Comprobar cupo y frenar nuevas ventas",IF($Q102="Riesgo alto","Revisar cupo antes de confirmar",IF($Q102="Comprobar capacidad","Validar capacidad con el proveedor",IF($Q102="Revisar datos","Completar el registro y revisarlo",IF($Q102="Revisar umbral","Completar el umbral en Parámetros",IF($Q102="Cancelada","Revisar expedientes antes de excluir","Mantener revisión manual")))))))</f>
        <v/>
      </c>
    </row>
    <row r="103" ht="34" customHeight="1">
      <c r="A103" s="13" t="n"/>
      <c r="B103" s="13" t="n"/>
      <c r="C103" s="13" t="n"/>
      <c r="D103" s="13" t="n"/>
      <c r="E103" s="14" t="n"/>
      <c r="F103" s="15" t="n"/>
      <c r="G103" s="15" t="n"/>
      <c r="H103" s="15" t="n"/>
      <c r="I103" s="15" t="n"/>
      <c r="J103" s="16">
        <f>IF(OR($B103="",$H103=""),"",IFERROR($H103+IF($I103="",0,$I103),""))</f>
        <v/>
      </c>
      <c r="K103" s="16">
        <f>IF(OR($B103="",$J103="",$F103="",$G103=""),"",IFERROR($J103-$F103-$G103,""))</f>
        <v/>
      </c>
      <c r="L103" s="17">
        <f>IF(OR($B103="",$J103="",$F103="",$G103=""),"",IFERROR(($F103+$G103)/$J103,""))</f>
        <v/>
      </c>
      <c r="M103" s="18" t="n"/>
      <c r="N103" s="13" t="n"/>
      <c r="O103" s="13" t="n"/>
      <c r="P103" s="19" t="n"/>
      <c r="Q103" s="20">
        <f>IF($B103="","",IF(OR($A103="",$C103="",$D103="",$E103="",$F103="",$G103="",$H103="",$M103="",$N103="",$O103="",$P103=""),"Revisar datos",IF($P103="Cancelada","Cancelada",IF('Parámetros'!$B$5="","Revisar umbral",IF($J103&lt;=0,"Comprobar capacidad",IF($K103&lt;0,"Sobreventa",IF($L103&gt;='Parámetros'!$B$5,"Riesgo alto","Controlado")))))))</f>
        <v/>
      </c>
      <c r="R103" s="21">
        <f>IF($B103="","",IF($Q103="Sobreventa","Comprobar cupo y frenar nuevas ventas",IF($Q103="Riesgo alto","Revisar cupo antes de confirmar",IF($Q103="Comprobar capacidad","Validar capacidad con el proveedor",IF($Q103="Revisar datos","Completar el registro y revisarlo",IF($Q103="Revisar umbral","Completar el umbral en Parámetros",IF($Q103="Cancelada","Revisar expedientes antes de excluir","Mantener revisión manual")))))))</f>
        <v/>
      </c>
    </row>
    <row r="104" ht="34" customHeight="1">
      <c r="A104" s="13" t="n"/>
      <c r="B104" s="13" t="n"/>
      <c r="C104" s="13" t="n"/>
      <c r="D104" s="13" t="n"/>
      <c r="E104" s="14" t="n"/>
      <c r="F104" s="15" t="n"/>
      <c r="G104" s="15" t="n"/>
      <c r="H104" s="15" t="n"/>
      <c r="I104" s="15" t="n"/>
      <c r="J104" s="22">
        <f>IF(OR($B104="",$H104=""),"",IFERROR($H104+IF($I104="",0,$I104),""))</f>
        <v/>
      </c>
      <c r="K104" s="22">
        <f>IF(OR($B104="",$J104="",$F104="",$G104=""),"",IFERROR($J104-$F104-$G104,""))</f>
        <v/>
      </c>
      <c r="L104" s="23">
        <f>IF(OR($B104="",$J104="",$F104="",$G104=""),"",IFERROR(($F104+$G104)/$J104,""))</f>
        <v/>
      </c>
      <c r="M104" s="18" t="n"/>
      <c r="N104" s="13" t="n"/>
      <c r="O104" s="13" t="n"/>
      <c r="P104" s="19" t="n"/>
      <c r="Q104" s="24">
        <f>IF($B104="","",IF(OR($A104="",$C104="",$D104="",$E104="",$F104="",$G104="",$H104="",$M104="",$N104="",$O104="",$P104=""),"Revisar datos",IF($P104="Cancelada","Cancelada",IF('Parámetros'!$B$5="","Revisar umbral",IF($J104&lt;=0,"Comprobar capacidad",IF($K104&lt;0,"Sobreventa",IF($L104&gt;='Parámetros'!$B$5,"Riesgo alto","Controlado")))))))</f>
        <v/>
      </c>
      <c r="R104" s="25">
        <f>IF($B104="","",IF($Q104="Sobreventa","Comprobar cupo y frenar nuevas ventas",IF($Q104="Riesgo alto","Revisar cupo antes de confirmar",IF($Q104="Comprobar capacidad","Validar capacidad con el proveedor",IF($Q104="Revisar datos","Completar el registro y revisarlo",IF($Q104="Revisar umbral","Completar el umbral en Parámetros",IF($Q104="Cancelada","Revisar expedientes antes de excluir","Mantener revisión manual")))))))</f>
        <v/>
      </c>
    </row>
  </sheetData>
  <autoFilter ref="A4:R104"/>
  <mergeCells count="1">
    <mergeCell ref="A1:R1"/>
  </mergeCells>
  <conditionalFormatting sqref="Q5:R104">
    <cfRule type="expression" priority="1" dxfId="0">
      <formula>$Q5="Sobreventa"</formula>
    </cfRule>
    <cfRule type="expression" priority="2" dxfId="2">
      <formula>$Q5="Riesgo alto"</formula>
    </cfRule>
    <cfRule type="expression" priority="3" dxfId="0">
      <formula>OR($Q5="Comprobar capacidad",$Q5="Revisar datos",$Q5="Revisar umbral")</formula>
    </cfRule>
    <cfRule type="expression" priority="4" dxfId="1">
      <formula>$Q5="Controlado"</formula>
    </cfRule>
  </conditionalFormatting>
  <conditionalFormatting sqref="K5:K104">
    <cfRule type="expression" priority="5" dxfId="0">
      <formula>AND($K5&lt;&gt;"",$K5&lt;0)</formula>
    </cfRule>
  </conditionalFormatting>
  <dataValidations count="6">
    <dataValidation sqref="E5:E104" showDropDown="0" showInputMessage="1" showErrorMessage="1" allowBlank="0" errorTitle="Fecha no válida" error="Introduzca una fecha dentro del intervalo operativo preparado." promptTitle="Fecha de salida" prompt="Use una fecha válida en formato DD/MM/AAAA." type="date" operator="between">
      <formula1>DATE(YEAR(TODAY())-1,1,1)</formula1>
      <formula2>DATE(YEAR(TODAY())+5,12,31)</formula2>
    </dataValidation>
    <dataValidation sqref="F5:H104" showDropDown="0" showInputMessage="1" showErrorMessage="1" allowBlank="0" errorTitle="Cantidad no válida" error="Introduzca un número entero entre 0 y el máximo definido en Parámetros." promptTitle="Plazas" prompt="Indique plazas vendidas, bloqueadas o contratadas." type="whole" operator="between">
      <formula1>0</formula1>
      <formula2>INDIRECT("'Parámetros'!$B$6")</formula2>
    </dataValidation>
    <dataValidation sqref="I5:I104" showDropDown="0" showInputMessage="1" showErrorMessage="1" allowBlank="0" errorTitle="Ajuste no válido" error="El ajuste debe estar entre los límites editables de Parámetros." promptTitle="Ajuste operativo" prompt="Use valores negativos para reducciones y positivos para ampliaciones." type="whole" operator="between">
      <formula1>INDIRECT("'Parámetros'!$B$9")</formula1>
      <formula2>INDIRECT("'Parámetros'!$B$10")</formula2>
    </dataValidation>
    <dataValidation sqref="M5:M104" showDropDown="0" showInputMessage="1" showErrorMessage="1" allowBlank="0" errorTitle="Importe no válido" error="Introduzca un importe entre 0 y el máximo editable de Parámetros." promptTitle="Importe previsto" prompt="Introduzca un importe no negativo en euros." type="decimal" operator="between">
      <formula1>0</formula1>
      <formula2>INDIRECT("'Parámetros'!$B$8")</formula2>
    </dataValidation>
    <dataValidation sqref="O5:O104" showDropDown="0" showInputMessage="1" showErrorMessage="1" allowBlank="0" errorTitle="Responsable no válido" error="Seleccione una opción de la lista editable de Parámetros." promptTitle="Responsable" prompt="Seleccione la persona o función responsable de la revisión." type="list">
      <formula1>INDIRECT("'Parámetros'!$F$5:$F$8")</formula1>
    </dataValidation>
    <dataValidation sqref="P5:P104" showDropDown="0" showInputMessage="1" showErrorMessage="1" allowBlank="0" errorTitle="Estado no válido" error="Seleccione un estado de la lista editable de Parámetros." promptTitle="Estado de la salida" prompt="Seleccione Abierta, Cerrada o Cancelada." type="list">
      <formula1>INDIRECT("'Parámetros'!$G$5:$G$7")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2B84B"/>
    <outlinePr summaryBelow="1" summaryRight="1"/>
    <pageSetUpPr fitToPage="1"/>
  </sheetPr>
  <dimension ref="A1:G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5" customWidth="1" min="3" max="3"/>
    <col width="38" customWidth="1" min="4" max="4"/>
    <col width="3" customWidth="1" min="5" max="5"/>
    <col width="30" customWidth="1" min="6" max="6"/>
    <col width="16" customWidth="1" min="7" max="7"/>
  </cols>
  <sheetData>
    <row r="1" ht="28" customHeight="1">
      <c r="A1" s="1" t="inlineStr">
        <is>
          <t>Parámetros y listas editables</t>
        </is>
      </c>
    </row>
    <row r="2" ht="20" customHeight="1">
      <c r="A2" s="2" t="inlineStr">
        <is>
          <t>Ajuste estos supuestos según la operativa interna y confirme siempre los avisos de forma manual.</t>
        </is>
      </c>
    </row>
    <row r="3"/>
    <row r="4">
      <c r="A4" s="3" t="inlineStr">
        <is>
          <t>Parámetro</t>
        </is>
      </c>
      <c r="B4" s="3" t="inlineStr">
        <is>
          <t>Valor</t>
        </is>
      </c>
      <c r="C4" s="3" t="inlineStr">
        <is>
          <t>Unidad</t>
        </is>
      </c>
      <c r="D4" s="3" t="inlineStr">
        <is>
          <t>Uso operativo</t>
        </is>
      </c>
      <c r="F4" s="3" t="inlineStr">
        <is>
          <t>Responsables</t>
        </is>
      </c>
      <c r="G4" s="3" t="inlineStr">
        <is>
          <t>Estados</t>
        </is>
      </c>
    </row>
    <row r="5" ht="28" customHeight="1">
      <c r="A5" s="21" t="inlineStr">
        <is>
          <t>Umbral de aviso de ocupación</t>
        </is>
      </c>
      <c r="B5" s="26" t="n">
        <v>0.85</v>
      </c>
      <c r="C5" s="21" t="inlineStr">
        <is>
          <t>porcentaje</t>
        </is>
      </c>
      <c r="D5" s="21" t="inlineStr">
        <is>
          <t>Activa Riesgo alto al alcanzarse</t>
        </is>
      </c>
      <c r="F5" s="13" t="inlineStr">
        <is>
          <t>Alba Ficticia - Operaciones</t>
        </is>
      </c>
      <c r="G5" s="19" t="inlineStr">
        <is>
          <t>Abierta</t>
        </is>
      </c>
    </row>
    <row r="6" ht="28" customHeight="1">
      <c r="A6" s="25" t="inlineStr">
        <is>
          <t>Máximo de plazas por registro</t>
        </is>
      </c>
      <c r="B6" s="27" t="n">
        <v>250</v>
      </c>
      <c r="C6" s="25" t="inlineStr">
        <is>
          <t>plazas</t>
        </is>
      </c>
      <c r="D6" s="25" t="inlineStr">
        <is>
          <t>Límite de validación de cantidades</t>
        </is>
      </c>
      <c r="F6" s="13" t="inlineStr">
        <is>
          <t>Bruno Ficticio - Reservas</t>
        </is>
      </c>
      <c r="G6" s="19" t="inlineStr">
        <is>
          <t>Cerrada</t>
        </is>
      </c>
    </row>
    <row r="7" ht="28" customHeight="1">
      <c r="A7" s="21" t="inlineStr">
        <is>
          <t>Horizonte próximo</t>
        </is>
      </c>
      <c r="B7" s="27" t="n">
        <v>30</v>
      </c>
      <c r="C7" s="21" t="inlineStr">
        <is>
          <t>días</t>
        </is>
      </c>
      <c r="D7" s="21" t="inlineStr">
        <is>
          <t>Periodo usado por el indicador próximo</t>
        </is>
      </c>
      <c r="F7" s="13" t="inlineStr">
        <is>
          <t>Celia Ficticia - Producto</t>
        </is>
      </c>
      <c r="G7" s="19" t="inlineStr">
        <is>
          <t>Cancelada</t>
        </is>
      </c>
    </row>
    <row r="8" ht="28" customHeight="1">
      <c r="A8" s="25" t="inlineStr">
        <is>
          <t>Importe máximo orientativo</t>
        </is>
      </c>
      <c r="B8" s="28" t="n">
        <v>1000000</v>
      </c>
      <c r="C8" s="25" t="inlineStr">
        <is>
          <t>€</t>
        </is>
      </c>
      <c r="D8" s="25" t="inlineStr">
        <is>
          <t>Límite de validación del importe</t>
        </is>
      </c>
      <c r="F8" s="13" t="inlineStr">
        <is>
          <t>Diego Ficticio - Ventas</t>
        </is>
      </c>
    </row>
    <row r="9" ht="28" customHeight="1">
      <c r="A9" s="21" t="inlineStr">
        <is>
          <t>Ajuste operativo mínimo</t>
        </is>
      </c>
      <c r="B9" s="29" t="n">
        <v>-250</v>
      </c>
      <c r="C9" s="21" t="inlineStr">
        <is>
          <t>plazas</t>
        </is>
      </c>
      <c r="D9" s="21" t="inlineStr">
        <is>
          <t>Reducción máxima admitida</t>
        </is>
      </c>
    </row>
    <row r="10" ht="28" customHeight="1">
      <c r="A10" s="25" t="inlineStr">
        <is>
          <t>Ajuste operativo máximo</t>
        </is>
      </c>
      <c r="B10" s="29" t="n">
        <v>250</v>
      </c>
      <c r="C10" s="25" t="inlineStr">
        <is>
          <t>plazas</t>
        </is>
      </c>
      <c r="D10" s="25" t="inlineStr">
        <is>
          <t>Ampliación máxima admitida</t>
        </is>
      </c>
    </row>
  </sheetData>
  <autoFilter ref="A4:D10"/>
  <mergeCells count="1">
    <mergeCell ref="A1:G1"/>
  </mergeCells>
  <conditionalFormatting sqref="B9:B10">
    <cfRule type="expression" priority="1" dxfId="0">
      <formula>$B$9&gt;$B$10</formula>
    </cfRule>
  </conditionalFormatting>
  <dataValidations count="6">
    <dataValidation sqref="B5" showDropDown="0" showInputMessage="0" showErrorMessage="1" allowBlank="0" errorTitle="Umbral no válido" error="Introduzca un valor entre 0 y 1." type="decimal" operator="between">
      <formula1>0</formula1>
      <formula2>1</formula2>
    </dataValidation>
    <dataValidation sqref="B6" showDropDown="0" showInputMessage="0" showErrorMessage="1" allowBlank="0" errorTitle="Límite no válido" error="Introduzca un número entero entre 1 y 1.000." type="whole" operator="between">
      <formula1>1</formula1>
      <formula2>1000</formula2>
    </dataValidation>
    <dataValidation sqref="B7" showDropDown="0" showInputMessage="0" showErrorMessage="1" allowBlank="0" errorTitle="Horizonte no válido" error="Introduzca un número entero entre 1 y 3.650 días." type="whole" operator="between">
      <formula1>1</formula1>
      <formula2>3650</formula2>
    </dataValidation>
    <dataValidation sqref="B8" showDropDown="0" showInputMessage="0" showErrorMessage="1" allowBlank="0" errorTitle="Importe no válido" error="Introduzca un importe entre 0 y 10.000.000 €." type="decimal" operator="between">
      <formula1>0</formula1>
      <formula2>10000000</formula2>
    </dataValidation>
    <dataValidation sqref="B9" showDropDown="0" showInputMessage="0" showErrorMessage="1" allowBlank="0" errorTitle="Límite no válido" error="Introduzca un número entero entre -1.000 y 0." type="whole" operator="between">
      <formula1>-1000</formula1>
      <formula2>0</formula2>
    </dataValidation>
    <dataValidation sqref="B10" showDropDown="0" showInputMessage="0" showErrorMessage="1" allowBlank="0" errorTitle="Límite no válido" error="Introduzca un número entero entre 0 y 1.000." type="whole" operator="between">
      <formula1>0</formula1>
      <formula2>1000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 operativa ficticia</dc:creator>
  <dc:title xmlns:dc="http://purl.org/dc/elements/1.1/">Riesgo de sobreventa de plazas</dc:title>
  <dc:description xmlns:dc="http://purl.org/dc/elements/1.1/">Libro ficticio para revisar manualmente el riesgo de sobreventa de plazas.</dc:description>
  <dc:subject xmlns:dc="http://purl.org/dc/elements/1.1/">Control operativo manual de capacidad, ventas y bloqueos</dc:subject>
  <dcterms:created xmlns:dcterms="http://purl.org/dc/terms/" xmlns:xsi="http://www.w3.org/2001/XMLSchema-instance" xsi:type="dcterms:W3CDTF">2026-09-11T13:43:16Z</dcterms:created>
  <dcterms:modified xmlns:dcterms="http://purl.org/dc/terms/" xmlns:xsi="http://www.w3.org/2001/XMLSchema-instance" xsi:type="dcterms:W3CDTF">2026-09-11T13:43:17+00:00Z</dcterms:modified>
</cp:coreProperties>
</file>