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serv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'Reservas'!$A$4:$P$124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 &quot;personas&quot;"/>
    <numFmt numFmtId="165" formatCode="#,##0.00 [$€-es-ES]"/>
    <numFmt numFmtId="166" formatCode="dd/mm/yyyy"/>
    <numFmt numFmtId="167" formatCode="hh:mm"/>
    <numFmt numFmtId="168" formatCode="0 &quot;días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263746"/>
      <sz val="10"/>
    </font>
    <font>
      <name val="Aptos"/>
      <color rgb="00263746"/>
      <sz val="10"/>
    </font>
    <font>
      <name val="Aptos"/>
      <i val="1"/>
      <color rgb="00536575"/>
      <sz val="9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  <fill>
      <patternFill patternType="solid">
        <fgColor rgb="00006D77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8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8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8" fontId="3" fillId="3" borderId="1" applyAlignment="1" pivotButton="0" quotePrefix="0" xfId="0">
      <alignment horizontal="right" vertical="center"/>
    </xf>
    <xf numFmtId="168" fontId="3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Reservas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'Resumen'!$D$4:$D$8</f>
            </numRef>
          </cat>
          <val>
            <numRef>
              <f>'Resumen'!$E$4:$E$8</f>
            </numRef>
          </val>
        </ser>
        <dLbls>
          <showVal val="1"/>
        </dLbls>
        <gapWidth val="55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Reservas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4" customWidth="1" min="3" max="3"/>
    <col width="22" customWidth="1" min="4" max="4"/>
    <col width="14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Reservas de traslados de aeropuerto — resumen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>
      <c r="A3" s="2" t="inlineStr">
        <is>
          <t>Indicador</t>
        </is>
      </c>
      <c r="B3" s="2" t="inlineStr">
        <is>
          <t>Valor</t>
        </is>
      </c>
      <c r="D3" s="2" t="inlineStr">
        <is>
          <t>Estado</t>
        </is>
      </c>
      <c r="E3" s="2" t="inlineStr">
        <is>
          <t>Reservas</t>
        </is>
      </c>
    </row>
    <row r="4">
      <c r="A4" s="3" t="inlineStr">
        <is>
          <t>Reservas registradas</t>
        </is>
      </c>
      <c r="B4" s="4">
        <f>COUNTIF(Reservas!$A$5:$A$124,"&lt;&gt;")</f>
        <v/>
      </c>
      <c r="D4" s="5" t="inlineStr">
        <is>
          <t>Pendiente</t>
        </is>
      </c>
      <c r="E4" s="4">
        <f>IF($B$4=0,"",COUNTIF(Reservas!$N$5:$N$124,$D4))</f>
        <v/>
      </c>
    </row>
    <row r="5">
      <c r="A5" s="6" t="inlineStr">
        <is>
          <t>Personas previstas</t>
        </is>
      </c>
      <c r="B5" s="29">
        <f>IF($B$4=0,"",SUM(Reservas!$I$5:$I$124))</f>
        <v/>
      </c>
      <c r="D5" s="8" t="inlineStr">
        <is>
          <t>Confirmada</t>
        </is>
      </c>
      <c r="E5" s="9">
        <f>IF($B$4=0,"",COUNTIF(Reservas!$N$5:$N$124,$D5))</f>
        <v/>
      </c>
    </row>
    <row r="6">
      <c r="A6" s="3" t="inlineStr">
        <is>
          <t>Importe previsto</t>
        </is>
      </c>
      <c r="B6" s="30">
        <f>IF($B$4=0,"",SUM(Reservas!$K$5:$K$124))</f>
        <v/>
      </c>
      <c r="D6" s="5" t="inlineStr">
        <is>
          <t>En curso</t>
        </is>
      </c>
      <c r="E6" s="4">
        <f>IF($B$4=0,"",COUNTIF(Reservas!$N$5:$N$124,$D6))</f>
        <v/>
      </c>
    </row>
    <row r="7">
      <c r="A7" s="6" t="inlineStr">
        <is>
          <t>Reservas pendientes</t>
        </is>
      </c>
      <c r="B7" s="9">
        <f>IF($B$4=0,"",COUNTIF(Reservas!$N$5:$N$124,"Pendiente"))</f>
        <v/>
      </c>
      <c r="D7" s="8" t="inlineStr">
        <is>
          <t>Completada</t>
        </is>
      </c>
      <c r="E7" s="9">
        <f>IF($B$4=0,"",COUNTIF(Reservas!$N$5:$N$124,$D7))</f>
        <v/>
      </c>
    </row>
    <row r="8">
      <c r="A8" s="3" t="inlineStr">
        <is>
          <t>Reservas confirmadas</t>
        </is>
      </c>
      <c r="B8" s="4">
        <f>IF($B$4=0,"",COUNTIF(Reservas!$N$5:$N$124,"Confirmada"))</f>
        <v/>
      </c>
      <c r="D8" s="5" t="inlineStr">
        <is>
          <t>Cancelada</t>
        </is>
      </c>
      <c r="E8" s="4">
        <f>IF($B$4=0,"",COUNTIF(Reservas!$N$5:$N$124,$D8))</f>
        <v/>
      </c>
    </row>
    <row r="9">
      <c r="A9" s="6" t="inlineStr">
        <is>
          <t>Avisos para revisar</t>
        </is>
      </c>
      <c r="B9" s="9">
        <f>IF($B$4=0,"",COUNTIF(Reservas!$P$5:$P$124,"?*"))</f>
        <v/>
      </c>
    </row>
    <row r="10">
      <c r="A10" s="3" t="inlineStr">
        <is>
          <t>Reservas en periodo de aviso</t>
        </is>
      </c>
      <c r="B10" s="4">
        <f>IFERROR(IF($B$4=0,"",COUNTIFS(Reservas!$E$5:$E$124,"&gt;="&amp;'Parámetros'!$B$2,Reservas!$E$5:$E$124,"&lt;="&amp;'Parámetros'!$B$2+'Parámetros'!$B$3,Reservas!$N$5:$N$124,"&lt;&gt;Cancelada")),"")</f>
        <v/>
      </c>
    </row>
    <row r="11">
      <c r="A11" s="6" t="inlineStr">
        <is>
          <t>Importe medio por reserva</t>
        </is>
      </c>
      <c r="B11" s="31">
        <f>IFERROR(IF($B$4=0,"",SUM(Reservas!$K$5:$K$124)/$B$4),"")</f>
        <v/>
      </c>
    </row>
    <row r="12">
      <c r="A12" s="3" t="inlineStr">
        <is>
          <t>Servicios completados</t>
        </is>
      </c>
      <c r="B12" s="4">
        <f>IF($B$4=0,"",COUNTIF(Reservas!$N$5:$N$124,"Completada"))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conditionalFormatting sqref="B7">
    <cfRule type="expression" priority="2" dxfId="1">
      <formula>$B$7&gt;0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3" customWidth="1" min="3" max="3"/>
    <col width="36" customWidth="1" min="4" max="4"/>
    <col width="13" customWidth="1" min="5" max="5"/>
    <col width="9" customWidth="1" min="6" max="6"/>
    <col width="29" customWidth="1" min="7" max="7"/>
    <col width="29" customWidth="1" min="8" max="8"/>
    <col width="10" customWidth="1" min="9" max="9"/>
    <col width="27" customWidth="1" min="10" max="10"/>
    <col width="14" customWidth="1" min="11" max="11"/>
    <col width="34" customWidth="1" min="12" max="12"/>
    <col width="25" customWidth="1" min="13" max="13"/>
    <col width="15" customWidth="1" min="14" max="14"/>
    <col width="14" customWidth="1" min="15" max="15"/>
    <col width="29" customWidth="1" min="16" max="16"/>
  </cols>
  <sheetData>
    <row r="1" ht="28" customHeight="1">
      <c r="A1" s="1" t="inlineStr">
        <is>
          <t>Reservas de traslados de aeropuerto — registro operativo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8" t="n"/>
    </row>
    <row r="2">
      <c r="A2" s="12" t="inlineStr">
        <is>
          <t>Las celdas en crema son editables. Los avisos solicitan una comprobación humana.</t>
        </is>
      </c>
    </row>
    <row r="3"/>
    <row r="4" ht="32" customHeight="1">
      <c r="A4" s="2" t="inlineStr">
        <is>
          <t>Expediente</t>
        </is>
      </c>
      <c r="B4" s="2" t="inlineStr">
        <is>
          <t>Salida / vuelo</t>
        </is>
      </c>
      <c r="C4" s="2" t="inlineStr">
        <is>
          <t>Viajero</t>
        </is>
      </c>
      <c r="D4" s="2" t="inlineStr">
        <is>
          <t>Servicio</t>
        </is>
      </c>
      <c r="E4" s="2" t="inlineStr">
        <is>
          <t>Fecha</t>
        </is>
      </c>
      <c r="F4" s="2" t="inlineStr">
        <is>
          <t>Hora</t>
        </is>
      </c>
      <c r="G4" s="2" t="inlineStr">
        <is>
          <t>Recogida</t>
        </is>
      </c>
      <c r="H4" s="2" t="inlineStr">
        <is>
          <t>Entrega</t>
        </is>
      </c>
      <c r="I4" s="2" t="inlineStr">
        <is>
          <t>Personas</t>
        </is>
      </c>
      <c r="J4" s="2" t="inlineStr">
        <is>
          <t>Vehículo</t>
        </is>
      </c>
      <c r="K4" s="2" t="inlineStr">
        <is>
          <t>Importe</t>
        </is>
      </c>
      <c r="L4" s="2" t="inlineStr">
        <is>
          <t>Proveedor</t>
        </is>
      </c>
      <c r="M4" s="2" t="inlineStr">
        <is>
          <t>Responsable</t>
        </is>
      </c>
      <c r="N4" s="2" t="inlineStr">
        <is>
          <t>Estado</t>
        </is>
      </c>
      <c r="O4" s="2" t="inlineStr">
        <is>
          <t>Antelación</t>
        </is>
      </c>
      <c r="P4" s="2" t="inlineStr">
        <is>
          <t>Aviso de revisión</t>
        </is>
      </c>
    </row>
    <row r="5">
      <c r="A5" s="13" t="inlineStr">
        <is>
          <t>EXP-FIC-2026-001</t>
        </is>
      </c>
      <c r="B5" s="13" t="inlineStr">
        <is>
          <t>VUELO-FIC-1001</t>
        </is>
      </c>
      <c r="C5" s="13" t="inlineStr">
        <is>
          <t>Viajero ficticio 01</t>
        </is>
      </c>
      <c r="D5" s="13" t="inlineStr">
        <is>
          <t>Recogida de aeropuerto (ficticia)</t>
        </is>
      </c>
      <c r="E5" s="32" t="n">
        <v>46274</v>
      </c>
      <c r="F5" s="33" t="n">
        <v>0.3125</v>
      </c>
      <c r="G5" s="13" t="inlineStr">
        <is>
          <t>Aeropuerto Delta ficticio</t>
        </is>
      </c>
      <c r="H5" s="13" t="inlineStr">
        <is>
          <t>Hotel Nube ficticio</t>
        </is>
      </c>
      <c r="I5" s="16" t="n">
        <v>2</v>
      </c>
      <c r="J5" s="13" t="inlineStr">
        <is>
          <t>Turismo ficticio</t>
        </is>
      </c>
      <c r="K5" s="34" t="n">
        <v>76.5</v>
      </c>
      <c r="L5" s="13" t="inlineStr">
        <is>
          <t>Operador Ámbar Ficticio, S.L.</t>
        </is>
      </c>
      <c r="M5" s="13" t="inlineStr">
        <is>
          <t>Responsable ficticio A</t>
        </is>
      </c>
      <c r="N5" s="18" t="inlineStr">
        <is>
          <t>Pendiente</t>
        </is>
      </c>
      <c r="O5" s="35">
        <f>IF($E5="","",IFERROR($E5-'Parámetros'!$B$2,""))</f>
        <v/>
      </c>
      <c r="P5" s="20">
        <f>IF($A5="","",IF($N5="Cancelada","",IF(COUNTBLANK($A5:$N5)&gt;0,"Revisar datos incompletos",IFERROR(IF($I5&gt;VLOOKUP($J5,'Parámetros'!$E$11:$F$15,2,FALSE),"Revisar capacidad",IF($K5&gt;'Parámetros'!$B$4,"Revisar importe",IF(AND($O5&lt;0,$N5&lt;&gt;"Completada"),"Revisar fecha vencida",IF(AND($O5&lt;='Parámetros'!$B$3,$O5&gt;=0,$N5="Pendiente"),"Revisar pendiente próximo","")))),"Revisar vehículo"))))</f>
        <v/>
      </c>
    </row>
    <row r="6">
      <c r="A6" s="13" t="inlineStr">
        <is>
          <t>EXP-FIC-2026-002</t>
        </is>
      </c>
      <c r="B6" s="13" t="inlineStr">
        <is>
          <t>VUELO-FIC-1002</t>
        </is>
      </c>
      <c r="C6" s="13" t="inlineStr">
        <is>
          <t>Viajero ficticio 02</t>
        </is>
      </c>
      <c r="D6" s="13" t="inlineStr">
        <is>
          <t>Entrega en aeropuerto (ficticia)</t>
        </is>
      </c>
      <c r="E6" s="32" t="n">
        <v>46276</v>
      </c>
      <c r="F6" s="33" t="n">
        <v>0.4270833333333333</v>
      </c>
      <c r="G6" s="13" t="inlineStr">
        <is>
          <t>Hotel Prisma ficticio</t>
        </is>
      </c>
      <c r="H6" s="13" t="inlineStr">
        <is>
          <t>Aeropuerto Delta ficticio</t>
        </is>
      </c>
      <c r="I6" s="16" t="n">
        <v>4</v>
      </c>
      <c r="J6" s="13" t="inlineStr">
        <is>
          <t>Monovolumen ficticio</t>
        </is>
      </c>
      <c r="K6" s="34" t="n">
        <v>118</v>
      </c>
      <c r="L6" s="13" t="inlineStr">
        <is>
          <t>Movilidad Nube Ficticia, S.L.</t>
        </is>
      </c>
      <c r="M6" s="13" t="inlineStr">
        <is>
          <t>Responsable ficticio B</t>
        </is>
      </c>
      <c r="N6" s="18" t="inlineStr">
        <is>
          <t>Confirmada</t>
        </is>
      </c>
      <c r="O6" s="36">
        <f>IF($E6="","",IFERROR($E6-'Parámetros'!$B$2,""))</f>
        <v/>
      </c>
      <c r="P6" s="22">
        <f>IF($A6="","",IF($N6="Cancelada","",IF(COUNTBLANK($A6:$N6)&gt;0,"Revisar datos incompletos",IFERROR(IF($I6&gt;VLOOKUP($J6,'Parámetros'!$E$11:$F$15,2,FALSE),"Revisar capacidad",IF($K6&gt;'Parámetros'!$B$4,"Revisar importe",IF(AND($O6&lt;0,$N6&lt;&gt;"Completada"),"Revisar fecha vencida",IF(AND($O6&lt;='Parámetros'!$B$3,$O6&gt;=0,$N6="Pendiente"),"Revisar pendiente próximo","")))),"Revisar vehículo"))))</f>
        <v/>
      </c>
    </row>
    <row r="7">
      <c r="A7" s="13" t="inlineStr">
        <is>
          <t>EXP-FIC-2026-003</t>
        </is>
      </c>
      <c r="B7" s="13" t="inlineStr">
        <is>
          <t>VUELO-FIC-1003</t>
        </is>
      </c>
      <c r="C7" s="13" t="inlineStr">
        <is>
          <t>Viajero ficticio 03</t>
        </is>
      </c>
      <c r="D7" s="13" t="inlineStr">
        <is>
          <t>Recogida de aeropuerto (ficticia)</t>
        </is>
      </c>
      <c r="E7" s="32" t="n">
        <v>46277</v>
      </c>
      <c r="F7" s="33" t="n">
        <v>0.28125</v>
      </c>
      <c r="G7" s="13" t="inlineStr">
        <is>
          <t>Aeropuerto Órbita ficticio</t>
        </is>
      </c>
      <c r="H7" s="13" t="inlineStr">
        <is>
          <t>Alojamiento Brisa ficticio</t>
        </is>
      </c>
      <c r="I7" s="16" t="n">
        <v>1</v>
      </c>
      <c r="J7" s="13" t="inlineStr">
        <is>
          <t>Turismo ficticio</t>
        </is>
      </c>
      <c r="K7" s="34" t="n">
        <v>62</v>
      </c>
      <c r="L7" s="13" t="inlineStr">
        <is>
          <t>Rutas Delta Ficticias, S.L.</t>
        </is>
      </c>
      <c r="M7" s="13" t="inlineStr">
        <is>
          <t>Responsable ficticio C</t>
        </is>
      </c>
      <c r="N7" s="18" t="inlineStr">
        <is>
          <t>Pendiente</t>
        </is>
      </c>
      <c r="O7" s="35">
        <f>IF($E7="","",IFERROR($E7-'Parámetros'!$B$2,""))</f>
        <v/>
      </c>
      <c r="P7" s="20">
        <f>IF($A7="","",IF($N7="Cancelada","",IF(COUNTBLANK($A7:$N7)&gt;0,"Revisar datos incompletos",IFERROR(IF($I7&gt;VLOOKUP($J7,'Parámetros'!$E$11:$F$15,2,FALSE),"Revisar capacidad",IF($K7&gt;'Parámetros'!$B$4,"Revisar importe",IF(AND($O7&lt;0,$N7&lt;&gt;"Completada"),"Revisar fecha vencida",IF(AND($O7&lt;='Parámetros'!$B$3,$O7&gt;=0,$N7="Pendiente"),"Revisar pendiente próximo","")))),"Revisar vehículo"))))</f>
        <v/>
      </c>
    </row>
    <row r="8">
      <c r="A8" s="13" t="inlineStr">
        <is>
          <t>EXP-FIC-2026-004</t>
        </is>
      </c>
      <c r="B8" s="13" t="inlineStr">
        <is>
          <t>VUELO-FIC-1004</t>
        </is>
      </c>
      <c r="C8" s="13" t="inlineStr">
        <is>
          <t>Viajero ficticio 04</t>
        </is>
      </c>
      <c r="D8" s="13" t="inlineStr">
        <is>
          <t>Entrega en aeropuerto (ficticia)</t>
        </is>
      </c>
      <c r="E8" s="32" t="n">
        <v>46278</v>
      </c>
      <c r="F8" s="33" t="n">
        <v>0.5555555555555556</v>
      </c>
      <c r="G8" s="13" t="inlineStr">
        <is>
          <t>Hotel Faro ficticio</t>
        </is>
      </c>
      <c r="H8" s="13" t="inlineStr">
        <is>
          <t>Aeropuerto Órbita ficticio</t>
        </is>
      </c>
      <c r="I8" s="16" t="n">
        <v>6</v>
      </c>
      <c r="J8" s="13" t="inlineStr">
        <is>
          <t>Monovolumen ficticio</t>
        </is>
      </c>
      <c r="K8" s="34" t="n">
        <v>149.9</v>
      </c>
      <c r="L8" s="13" t="inlineStr">
        <is>
          <t>Transportes Prisma Ficticios, S.L.</t>
        </is>
      </c>
      <c r="M8" s="13" t="inlineStr">
        <is>
          <t>Responsable ficticio D</t>
        </is>
      </c>
      <c r="N8" s="18" t="inlineStr">
        <is>
          <t>Pendiente</t>
        </is>
      </c>
      <c r="O8" s="36">
        <f>IF($E8="","",IFERROR($E8-'Parámetros'!$B$2,""))</f>
        <v/>
      </c>
      <c r="P8" s="22">
        <f>IF($A8="","",IF($N8="Cancelada","",IF(COUNTBLANK($A8:$N8)&gt;0,"Revisar datos incompletos",IFERROR(IF($I8&gt;VLOOKUP($J8,'Parámetros'!$E$11:$F$15,2,FALSE),"Revisar capacidad",IF($K8&gt;'Parámetros'!$B$4,"Revisar importe",IF(AND($O8&lt;0,$N8&lt;&gt;"Completada"),"Revisar fecha vencida",IF(AND($O8&lt;='Parámetros'!$B$3,$O8&gt;=0,$N8="Pendiente"),"Revisar pendiente próximo","")))),"Revisar vehículo"))))</f>
        <v/>
      </c>
    </row>
    <row r="9">
      <c r="A9" s="13" t="inlineStr">
        <is>
          <t>EXP-FIC-2026-005</t>
        </is>
      </c>
      <c r="B9" s="13" t="inlineStr">
        <is>
          <t>VUELO-FIC-1005</t>
        </is>
      </c>
      <c r="C9" s="13" t="inlineStr">
        <is>
          <t>Grupo viajero ficticio 05</t>
        </is>
      </c>
      <c r="D9" s="13" t="inlineStr">
        <is>
          <t>Recogida de aeropuerto (ficticia)</t>
        </is>
      </c>
      <c r="E9" s="32" t="n">
        <v>46279</v>
      </c>
      <c r="F9" s="33" t="n">
        <v>0.7569444444444444</v>
      </c>
      <c r="G9" s="13" t="inlineStr">
        <is>
          <t>Aeropuerto Delta ficticio</t>
        </is>
      </c>
      <c r="H9" s="13" t="inlineStr">
        <is>
          <t>Complejo Horizonte ficticio</t>
        </is>
      </c>
      <c r="I9" s="16" t="n">
        <v>17</v>
      </c>
      <c r="J9" s="13" t="inlineStr">
        <is>
          <t>Microbús ficticio</t>
        </is>
      </c>
      <c r="K9" s="34" t="n">
        <v>325</v>
      </c>
      <c r="L9" s="13" t="inlineStr">
        <is>
          <t>Operador Ámbar Ficticio, S.L.</t>
        </is>
      </c>
      <c r="M9" s="13" t="inlineStr">
        <is>
          <t>Responsable ficticio B</t>
        </is>
      </c>
      <c r="N9" s="18" t="inlineStr">
        <is>
          <t>Confirmada</t>
        </is>
      </c>
      <c r="O9" s="35">
        <f>IF($E9="","",IFERROR($E9-'Parámetros'!$B$2,""))</f>
        <v/>
      </c>
      <c r="P9" s="20">
        <f>IF($A9="","",IF($N9="Cancelada","",IF(COUNTBLANK($A9:$N9)&gt;0,"Revisar datos incompletos",IFERROR(IF($I9&gt;VLOOKUP($J9,'Parámetros'!$E$11:$F$15,2,FALSE),"Revisar capacidad",IF($K9&gt;'Parámetros'!$B$4,"Revisar importe",IF(AND($O9&lt;0,$N9&lt;&gt;"Completada"),"Revisar fecha vencida",IF(AND($O9&lt;='Parámetros'!$B$3,$O9&gt;=0,$N9="Pendiente"),"Revisar pendiente próximo","")))),"Revisar vehículo"))))</f>
        <v/>
      </c>
    </row>
    <row r="10">
      <c r="A10" s="13" t="inlineStr">
        <is>
          <t>EXP-FIC-2026-006</t>
        </is>
      </c>
      <c r="B10" s="13" t="inlineStr">
        <is>
          <t>VUELO-FIC-1006</t>
        </is>
      </c>
      <c r="C10" s="13" t="inlineStr">
        <is>
          <t>Grupo viajero ficticio 06</t>
        </is>
      </c>
      <c r="D10" s="13" t="inlineStr">
        <is>
          <t>Entrega en aeropuerto (ficticia)</t>
        </is>
      </c>
      <c r="E10" s="32" t="n">
        <v>46281</v>
      </c>
      <c r="F10" s="33" t="n">
        <v>0.2430555555555556</v>
      </c>
      <c r="G10" s="13" t="inlineStr">
        <is>
          <t>Complejo Horizonte ficticio</t>
        </is>
      </c>
      <c r="H10" s="13" t="inlineStr">
        <is>
          <t>Aeropuerto Delta ficticio</t>
        </is>
      </c>
      <c r="I10" s="16" t="n">
        <v>14</v>
      </c>
      <c r="J10" s="13" t="inlineStr">
        <is>
          <t>Microbús ficticio</t>
        </is>
      </c>
      <c r="K10" s="34" t="n">
        <v>451</v>
      </c>
      <c r="L10" s="13" t="inlineStr">
        <is>
          <t>Movilidad Nube Ficticia, S.L.</t>
        </is>
      </c>
      <c r="M10" s="13" t="inlineStr">
        <is>
          <t>Responsable ficticio A</t>
        </is>
      </c>
      <c r="N10" s="18" t="inlineStr">
        <is>
          <t>Confirmada</t>
        </is>
      </c>
      <c r="O10" s="36">
        <f>IF($E10="","",IFERROR($E10-'Parámetros'!$B$2,""))</f>
        <v/>
      </c>
      <c r="P10" s="22">
        <f>IF($A10="","",IF($N10="Cancelada","",IF(COUNTBLANK($A10:$N10)&gt;0,"Revisar datos incompletos",IFERROR(IF($I10&gt;VLOOKUP($J10,'Parámetros'!$E$11:$F$15,2,FALSE),"Revisar capacidad",IF($K10&gt;'Parámetros'!$B$4,"Revisar importe",IF(AND($O10&lt;0,$N10&lt;&gt;"Completada"),"Revisar fecha vencida",IF(AND($O10&lt;='Parámetros'!$B$3,$O10&gt;=0,$N10="Pendiente"),"Revisar pendiente próximo","")))),"Revisar vehículo"))))</f>
        <v/>
      </c>
    </row>
    <row r="11">
      <c r="A11" s="13" t="inlineStr">
        <is>
          <t>EXP-FIC-2026-007</t>
        </is>
      </c>
      <c r="B11" s="13" t="inlineStr">
        <is>
          <t>VUELO-FIC-1007</t>
        </is>
      </c>
      <c r="C11" s="13" t="inlineStr">
        <is>
          <t>Viajero ficticio 07</t>
        </is>
      </c>
      <c r="D11" s="13" t="inlineStr">
        <is>
          <t>Conexión de terminales (ficticia)</t>
        </is>
      </c>
      <c r="E11" s="32" t="n">
        <v>46276</v>
      </c>
      <c r="F11" s="33" t="n">
        <v>0.4583333333333333</v>
      </c>
      <c r="G11" s="13" t="inlineStr">
        <is>
          <t>Terminal Alfa ficticia</t>
        </is>
      </c>
      <c r="H11" s="13" t="inlineStr">
        <is>
          <t>Terminal Beta ficticia</t>
        </is>
      </c>
      <c r="I11" s="16" t="n">
        <v>3</v>
      </c>
      <c r="J11" s="13" t="inlineStr">
        <is>
          <t>Turismo ficticio</t>
        </is>
      </c>
      <c r="K11" s="34" t="n">
        <v>45</v>
      </c>
      <c r="L11" s="13" t="inlineStr">
        <is>
          <t>Rutas Delta Ficticias, S.L.</t>
        </is>
      </c>
      <c r="M11" s="13" t="inlineStr">
        <is>
          <t>Responsable ficticio C</t>
        </is>
      </c>
      <c r="N11" s="18" t="inlineStr">
        <is>
          <t>En curso</t>
        </is>
      </c>
      <c r="O11" s="35">
        <f>IF($E11="","",IFERROR($E11-'Parámetros'!$B$2,""))</f>
        <v/>
      </c>
      <c r="P11" s="20">
        <f>IF($A11="","",IF($N11="Cancelada","",IF(COUNTBLANK($A11:$N11)&gt;0,"Revisar datos incompletos",IFERROR(IF($I11&gt;VLOOKUP($J11,'Parámetros'!$E$11:$F$15,2,FALSE),"Revisar capacidad",IF($K11&gt;'Parámetros'!$B$4,"Revisar importe",IF(AND($O11&lt;0,$N11&lt;&gt;"Completada"),"Revisar fecha vencida",IF(AND($O11&lt;='Parámetros'!$B$3,$O11&gt;=0,$N11="Pendiente"),"Revisar pendiente próximo","")))),"Revisar vehículo"))))</f>
        <v/>
      </c>
    </row>
    <row r="12">
      <c r="A12" s="13" t="inlineStr">
        <is>
          <t>EXP-FIC-2026-008</t>
        </is>
      </c>
      <c r="B12" s="13" t="inlineStr">
        <is>
          <t>VUELO-FIC-1008</t>
        </is>
      </c>
      <c r="C12" s="13" t="inlineStr">
        <is>
          <t>Viajero ficticio 08</t>
        </is>
      </c>
      <c r="D12" s="13" t="inlineStr">
        <is>
          <t>Recogida de aeropuerto (ficticia)</t>
        </is>
      </c>
      <c r="E12" s="32" t="n">
        <v>46275</v>
      </c>
      <c r="F12" s="33" t="n">
        <v>0.6944444444444444</v>
      </c>
      <c r="G12" s="13" t="inlineStr">
        <is>
          <t>Aeropuerto Órbita ficticio</t>
        </is>
      </c>
      <c r="H12" s="13" t="inlineStr">
        <is>
          <t>Hotel Cobalto ficticio</t>
        </is>
      </c>
      <c r="I12" s="16" t="n">
        <v>4</v>
      </c>
      <c r="J12" s="13" t="inlineStr">
        <is>
          <t>Autocar ficticio</t>
        </is>
      </c>
      <c r="K12" s="34" t="n">
        <v>210</v>
      </c>
      <c r="L12" s="13" t="inlineStr">
        <is>
          <t>Transportes Prisma Ficticios, S.L.</t>
        </is>
      </c>
      <c r="M12" s="13" t="inlineStr">
        <is>
          <t>Responsable ficticio D</t>
        </is>
      </c>
      <c r="N12" s="18" t="inlineStr">
        <is>
          <t>Completada</t>
        </is>
      </c>
      <c r="O12" s="36">
        <f>IF($E12="","",IFERROR($E12-'Parámetros'!$B$2,""))</f>
        <v/>
      </c>
      <c r="P12" s="22">
        <f>IF($A12="","",IF($N12="Cancelada","",IF(COUNTBLANK($A12:$N12)&gt;0,"Revisar datos incompletos",IFERROR(IF($I12&gt;VLOOKUP($J12,'Parámetros'!$E$11:$F$15,2,FALSE),"Revisar capacidad",IF($K12&gt;'Parámetros'!$B$4,"Revisar importe",IF(AND($O12&lt;0,$N12&lt;&gt;"Completada"),"Revisar fecha vencida",IF(AND($O12&lt;='Parámetros'!$B$3,$O12&gt;=0,$N12="Pendiente"),"Revisar pendiente próximo","")))),"Revisar vehículo"))))</f>
        <v/>
      </c>
    </row>
    <row r="13">
      <c r="A13" s="13" t="inlineStr">
        <is>
          <t>EXP-FIC-2026-009</t>
        </is>
      </c>
      <c r="B13" s="13" t="inlineStr">
        <is>
          <t>VUELO-FIC-1009</t>
        </is>
      </c>
      <c r="C13" s="13" t="inlineStr">
        <is>
          <t>Grupo viajero ficticio 09</t>
        </is>
      </c>
      <c r="D13" s="13" t="inlineStr">
        <is>
          <t>Entrega en aeropuerto (ficticia)</t>
        </is>
      </c>
      <c r="E13" s="32" t="n">
        <v>46286</v>
      </c>
      <c r="F13" s="33" t="n">
        <v>0.3506944444444444</v>
      </c>
      <c r="G13" s="13" t="inlineStr">
        <is>
          <t>Centro Aurora ficticio</t>
        </is>
      </c>
      <c r="H13" s="13" t="inlineStr">
        <is>
          <t>Aeropuerto Delta ficticio</t>
        </is>
      </c>
      <c r="I13" s="16" t="n">
        <v>60</v>
      </c>
      <c r="J13" s="13" t="inlineStr">
        <is>
          <t>Autocar ficticio</t>
        </is>
      </c>
      <c r="K13" s="34" t="n">
        <v>820</v>
      </c>
      <c r="L13" s="13" t="inlineStr">
        <is>
          <t>Operador Ámbar Ficticio, S.L.</t>
        </is>
      </c>
      <c r="M13" s="13" t="inlineStr">
        <is>
          <t>Responsable ficticio A</t>
        </is>
      </c>
      <c r="N13" s="18" t="inlineStr">
        <is>
          <t>Confirmada</t>
        </is>
      </c>
      <c r="O13" s="35">
        <f>IF($E13="","",IFERROR($E13-'Parámetros'!$B$2,""))</f>
        <v/>
      </c>
      <c r="P13" s="20">
        <f>IF($A13="","",IF($N13="Cancelada","",IF(COUNTBLANK($A13:$N13)&gt;0,"Revisar datos incompletos",IFERROR(IF($I13&gt;VLOOKUP($J13,'Parámetros'!$E$11:$F$15,2,FALSE),"Revisar capacidad",IF($K13&gt;'Parámetros'!$B$4,"Revisar importe",IF(AND($O13&lt;0,$N13&lt;&gt;"Completada"),"Revisar fecha vencida",IF(AND($O13&lt;='Parámetros'!$B$3,$O13&gt;=0,$N13="Pendiente"),"Revisar pendiente próximo","")))),"Revisar vehículo"))))</f>
        <v/>
      </c>
    </row>
    <row r="14">
      <c r="A14" s="13" t="inlineStr">
        <is>
          <t>EXP-FIC-2026-010</t>
        </is>
      </c>
      <c r="B14" s="13" t="inlineStr">
        <is>
          <t>VUELO-FIC-1010</t>
        </is>
      </c>
      <c r="C14" s="13" t="inlineStr">
        <is>
          <t>Viajero ficticio 10</t>
        </is>
      </c>
      <c r="D14" s="13" t="inlineStr">
        <is>
          <t>Recogida de aeropuerto (ficticia)</t>
        </is>
      </c>
      <c r="E14" s="32" t="n">
        <v>46306</v>
      </c>
      <c r="F14" s="33" t="n">
        <v>0.8784722222222222</v>
      </c>
      <c r="G14" s="13" t="inlineStr">
        <is>
          <t>Aeropuerto Órbita ficticio</t>
        </is>
      </c>
      <c r="H14" s="13" t="inlineStr">
        <is>
          <t>Hotel Nube ficticio</t>
        </is>
      </c>
      <c r="I14" s="16" t="n">
        <v>2</v>
      </c>
      <c r="J14" s="13" t="inlineStr">
        <is>
          <t>Vehículo adaptado ficticio</t>
        </is>
      </c>
      <c r="K14" s="34" t="n">
        <v>125</v>
      </c>
      <c r="L14" s="13" t="inlineStr">
        <is>
          <t>Movilidad Nube Ficticia, S.L.</t>
        </is>
      </c>
      <c r="M14" s="13" t="inlineStr">
        <is>
          <t>Responsable ficticio B</t>
        </is>
      </c>
      <c r="N14" s="18" t="inlineStr">
        <is>
          <t>Cancelada</t>
        </is>
      </c>
      <c r="O14" s="36">
        <f>IF($E14="","",IFERROR($E14-'Parámetros'!$B$2,""))</f>
        <v/>
      </c>
      <c r="P14" s="22">
        <f>IF($A14="","",IF($N14="Cancelada","",IF(COUNTBLANK($A14:$N14)&gt;0,"Revisar datos incompletos",IFERROR(IF($I14&gt;VLOOKUP($J14,'Parámetros'!$E$11:$F$15,2,FALSE),"Revisar capacidad",IF($K14&gt;'Parámetros'!$B$4,"Revisar importe",IF(AND($O14&lt;0,$N14&lt;&gt;"Completada"),"Revisar fecha vencida",IF(AND($O14&lt;='Parámetros'!$B$3,$O14&gt;=0,$N14="Pendiente"),"Revisar pendiente próximo","")))),"Revisar vehículo"))))</f>
        <v/>
      </c>
    </row>
    <row r="15">
      <c r="A15" s="13" t="n"/>
      <c r="B15" s="13" t="n"/>
      <c r="C15" s="13" t="n"/>
      <c r="D15" s="13" t="n"/>
      <c r="E15" s="32" t="n"/>
      <c r="F15" s="33" t="n"/>
      <c r="G15" s="13" t="n"/>
      <c r="H15" s="13" t="n"/>
      <c r="I15" s="16" t="n"/>
      <c r="J15" s="13" t="n"/>
      <c r="K15" s="34" t="n"/>
      <c r="L15" s="13" t="n"/>
      <c r="M15" s="13" t="n"/>
      <c r="N15" s="18" t="n"/>
      <c r="O15" s="35">
        <f>IF($E15="","",IFERROR($E15-'Parámetros'!$B$2,""))</f>
        <v/>
      </c>
      <c r="P15" s="20">
        <f>IF($A15="","",IF($N15="Cancelada","",IF(COUNTBLANK($A15:$N15)&gt;0,"Revisar datos incompletos",IFERROR(IF($I15&gt;VLOOKUP($J15,'Parámetros'!$E$11:$F$15,2,FALSE),"Revisar capacidad",IF($K15&gt;'Parámetros'!$B$4,"Revisar importe",IF(AND($O15&lt;0,$N15&lt;&gt;"Completada"),"Revisar fecha vencida",IF(AND($O15&lt;='Parámetros'!$B$3,$O15&gt;=0,$N15="Pendiente"),"Revisar pendiente próximo","")))),"Revisar vehículo"))))</f>
        <v/>
      </c>
    </row>
    <row r="16">
      <c r="A16" s="13" t="n"/>
      <c r="B16" s="13" t="n"/>
      <c r="C16" s="13" t="n"/>
      <c r="D16" s="13" t="n"/>
      <c r="E16" s="32" t="n"/>
      <c r="F16" s="33" t="n"/>
      <c r="G16" s="13" t="n"/>
      <c r="H16" s="13" t="n"/>
      <c r="I16" s="16" t="n"/>
      <c r="J16" s="13" t="n"/>
      <c r="K16" s="34" t="n"/>
      <c r="L16" s="13" t="n"/>
      <c r="M16" s="13" t="n"/>
      <c r="N16" s="18" t="n"/>
      <c r="O16" s="36">
        <f>IF($E16="","",IFERROR($E16-'Parámetros'!$B$2,""))</f>
        <v/>
      </c>
      <c r="P16" s="22">
        <f>IF($A16="","",IF($N16="Cancelada","",IF(COUNTBLANK($A16:$N16)&gt;0,"Revisar datos incompletos",IFERROR(IF($I16&gt;VLOOKUP($J16,'Parámetros'!$E$11:$F$15,2,FALSE),"Revisar capacidad",IF($K16&gt;'Parámetros'!$B$4,"Revisar importe",IF(AND($O16&lt;0,$N16&lt;&gt;"Completada"),"Revisar fecha vencida",IF(AND($O16&lt;='Parámetros'!$B$3,$O16&gt;=0,$N16="Pendiente"),"Revisar pendiente próximo","")))),"Revisar vehículo"))))</f>
        <v/>
      </c>
    </row>
    <row r="17">
      <c r="A17" s="13" t="n"/>
      <c r="B17" s="13" t="n"/>
      <c r="C17" s="13" t="n"/>
      <c r="D17" s="13" t="n"/>
      <c r="E17" s="32" t="n"/>
      <c r="F17" s="33" t="n"/>
      <c r="G17" s="13" t="n"/>
      <c r="H17" s="13" t="n"/>
      <c r="I17" s="16" t="n"/>
      <c r="J17" s="13" t="n"/>
      <c r="K17" s="34" t="n"/>
      <c r="L17" s="13" t="n"/>
      <c r="M17" s="13" t="n"/>
      <c r="N17" s="18" t="n"/>
      <c r="O17" s="35">
        <f>IF($E17="","",IFERROR($E17-'Parámetros'!$B$2,""))</f>
        <v/>
      </c>
      <c r="P17" s="20">
        <f>IF($A17="","",IF($N17="Cancelada","",IF(COUNTBLANK($A17:$N17)&gt;0,"Revisar datos incompletos",IFERROR(IF($I17&gt;VLOOKUP($J17,'Parámetros'!$E$11:$F$15,2,FALSE),"Revisar capacidad",IF($K17&gt;'Parámetros'!$B$4,"Revisar importe",IF(AND($O17&lt;0,$N17&lt;&gt;"Completada"),"Revisar fecha vencida",IF(AND($O17&lt;='Parámetros'!$B$3,$O17&gt;=0,$N17="Pendiente"),"Revisar pendiente próximo","")))),"Revisar vehículo"))))</f>
        <v/>
      </c>
    </row>
    <row r="18">
      <c r="A18" s="13" t="n"/>
      <c r="B18" s="13" t="n"/>
      <c r="C18" s="13" t="n"/>
      <c r="D18" s="13" t="n"/>
      <c r="E18" s="32" t="n"/>
      <c r="F18" s="33" t="n"/>
      <c r="G18" s="13" t="n"/>
      <c r="H18" s="13" t="n"/>
      <c r="I18" s="16" t="n"/>
      <c r="J18" s="13" t="n"/>
      <c r="K18" s="34" t="n"/>
      <c r="L18" s="13" t="n"/>
      <c r="M18" s="13" t="n"/>
      <c r="N18" s="18" t="n"/>
      <c r="O18" s="36">
        <f>IF($E18="","",IFERROR($E18-'Parámetros'!$B$2,""))</f>
        <v/>
      </c>
      <c r="P18" s="22">
        <f>IF($A18="","",IF($N18="Cancelada","",IF(COUNTBLANK($A18:$N18)&gt;0,"Revisar datos incompletos",IFERROR(IF($I18&gt;VLOOKUP($J18,'Parámetros'!$E$11:$F$15,2,FALSE),"Revisar capacidad",IF($K18&gt;'Parámetros'!$B$4,"Revisar importe",IF(AND($O18&lt;0,$N18&lt;&gt;"Completada"),"Revisar fecha vencida",IF(AND($O18&lt;='Parámetros'!$B$3,$O18&gt;=0,$N18="Pendiente"),"Revisar pendiente próximo","")))),"Revisar vehículo"))))</f>
        <v/>
      </c>
    </row>
    <row r="19">
      <c r="A19" s="13" t="n"/>
      <c r="B19" s="13" t="n"/>
      <c r="C19" s="13" t="n"/>
      <c r="D19" s="13" t="n"/>
      <c r="E19" s="32" t="n"/>
      <c r="F19" s="33" t="n"/>
      <c r="G19" s="13" t="n"/>
      <c r="H19" s="13" t="n"/>
      <c r="I19" s="16" t="n"/>
      <c r="J19" s="13" t="n"/>
      <c r="K19" s="34" t="n"/>
      <c r="L19" s="13" t="n"/>
      <c r="M19" s="13" t="n"/>
      <c r="N19" s="18" t="n"/>
      <c r="O19" s="35">
        <f>IF($E19="","",IFERROR($E19-'Parámetros'!$B$2,""))</f>
        <v/>
      </c>
      <c r="P19" s="20">
        <f>IF($A19="","",IF($N19="Cancelada","",IF(COUNTBLANK($A19:$N19)&gt;0,"Revisar datos incompletos",IFERROR(IF($I19&gt;VLOOKUP($J19,'Parámetros'!$E$11:$F$15,2,FALSE),"Revisar capacidad",IF($K19&gt;'Parámetros'!$B$4,"Revisar importe",IF(AND($O19&lt;0,$N19&lt;&gt;"Completada"),"Revisar fecha vencida",IF(AND($O19&lt;='Parámetros'!$B$3,$O19&gt;=0,$N19="Pendiente"),"Revisar pendiente próximo","")))),"Revisar vehículo"))))</f>
        <v/>
      </c>
    </row>
    <row r="20">
      <c r="A20" s="13" t="n"/>
      <c r="B20" s="13" t="n"/>
      <c r="C20" s="13" t="n"/>
      <c r="D20" s="13" t="n"/>
      <c r="E20" s="32" t="n"/>
      <c r="F20" s="33" t="n"/>
      <c r="G20" s="13" t="n"/>
      <c r="H20" s="13" t="n"/>
      <c r="I20" s="16" t="n"/>
      <c r="J20" s="13" t="n"/>
      <c r="K20" s="34" t="n"/>
      <c r="L20" s="13" t="n"/>
      <c r="M20" s="13" t="n"/>
      <c r="N20" s="18" t="n"/>
      <c r="O20" s="36">
        <f>IF($E20="","",IFERROR($E20-'Parámetros'!$B$2,""))</f>
        <v/>
      </c>
      <c r="P20" s="22">
        <f>IF($A20="","",IF($N20="Cancelada","",IF(COUNTBLANK($A20:$N20)&gt;0,"Revisar datos incompletos",IFERROR(IF($I20&gt;VLOOKUP($J20,'Parámetros'!$E$11:$F$15,2,FALSE),"Revisar capacidad",IF($K20&gt;'Parámetros'!$B$4,"Revisar importe",IF(AND($O20&lt;0,$N20&lt;&gt;"Completada"),"Revisar fecha vencida",IF(AND($O20&lt;='Parámetros'!$B$3,$O20&gt;=0,$N20="Pendiente"),"Revisar pendiente próximo","")))),"Revisar vehículo"))))</f>
        <v/>
      </c>
    </row>
    <row r="21">
      <c r="A21" s="13" t="n"/>
      <c r="B21" s="13" t="n"/>
      <c r="C21" s="13" t="n"/>
      <c r="D21" s="13" t="n"/>
      <c r="E21" s="32" t="n"/>
      <c r="F21" s="33" t="n"/>
      <c r="G21" s="13" t="n"/>
      <c r="H21" s="13" t="n"/>
      <c r="I21" s="16" t="n"/>
      <c r="J21" s="13" t="n"/>
      <c r="K21" s="34" t="n"/>
      <c r="L21" s="13" t="n"/>
      <c r="M21" s="13" t="n"/>
      <c r="N21" s="18" t="n"/>
      <c r="O21" s="35">
        <f>IF($E21="","",IFERROR($E21-'Parámetros'!$B$2,""))</f>
        <v/>
      </c>
      <c r="P21" s="20">
        <f>IF($A21="","",IF($N21="Cancelada","",IF(COUNTBLANK($A21:$N21)&gt;0,"Revisar datos incompletos",IFERROR(IF($I21&gt;VLOOKUP($J21,'Parámetros'!$E$11:$F$15,2,FALSE),"Revisar capacidad",IF($K21&gt;'Parámetros'!$B$4,"Revisar importe",IF(AND($O21&lt;0,$N21&lt;&gt;"Completada"),"Revisar fecha vencida",IF(AND($O21&lt;='Parámetros'!$B$3,$O21&gt;=0,$N21="Pendiente"),"Revisar pendiente próximo","")))),"Revisar vehículo"))))</f>
        <v/>
      </c>
    </row>
    <row r="22">
      <c r="A22" s="13" t="n"/>
      <c r="B22" s="13" t="n"/>
      <c r="C22" s="13" t="n"/>
      <c r="D22" s="13" t="n"/>
      <c r="E22" s="32" t="n"/>
      <c r="F22" s="33" t="n"/>
      <c r="G22" s="13" t="n"/>
      <c r="H22" s="13" t="n"/>
      <c r="I22" s="16" t="n"/>
      <c r="J22" s="13" t="n"/>
      <c r="K22" s="34" t="n"/>
      <c r="L22" s="13" t="n"/>
      <c r="M22" s="13" t="n"/>
      <c r="N22" s="18" t="n"/>
      <c r="O22" s="36">
        <f>IF($E22="","",IFERROR($E22-'Parámetros'!$B$2,""))</f>
        <v/>
      </c>
      <c r="P22" s="22">
        <f>IF($A22="","",IF($N22="Cancelada","",IF(COUNTBLANK($A22:$N22)&gt;0,"Revisar datos incompletos",IFERROR(IF($I22&gt;VLOOKUP($J22,'Parámetros'!$E$11:$F$15,2,FALSE),"Revisar capacidad",IF($K22&gt;'Parámetros'!$B$4,"Revisar importe",IF(AND($O22&lt;0,$N22&lt;&gt;"Completada"),"Revisar fecha vencida",IF(AND($O22&lt;='Parámetros'!$B$3,$O22&gt;=0,$N22="Pendiente"),"Revisar pendiente próximo","")))),"Revisar vehículo"))))</f>
        <v/>
      </c>
    </row>
    <row r="23">
      <c r="A23" s="13" t="n"/>
      <c r="B23" s="13" t="n"/>
      <c r="C23" s="13" t="n"/>
      <c r="D23" s="13" t="n"/>
      <c r="E23" s="32" t="n"/>
      <c r="F23" s="33" t="n"/>
      <c r="G23" s="13" t="n"/>
      <c r="H23" s="13" t="n"/>
      <c r="I23" s="16" t="n"/>
      <c r="J23" s="13" t="n"/>
      <c r="K23" s="34" t="n"/>
      <c r="L23" s="13" t="n"/>
      <c r="M23" s="13" t="n"/>
      <c r="N23" s="18" t="n"/>
      <c r="O23" s="35">
        <f>IF($E23="","",IFERROR($E23-'Parámetros'!$B$2,""))</f>
        <v/>
      </c>
      <c r="P23" s="20">
        <f>IF($A23="","",IF($N23="Cancelada","",IF(COUNTBLANK($A23:$N23)&gt;0,"Revisar datos incompletos",IFERROR(IF($I23&gt;VLOOKUP($J23,'Parámetros'!$E$11:$F$15,2,FALSE),"Revisar capacidad",IF($K23&gt;'Parámetros'!$B$4,"Revisar importe",IF(AND($O23&lt;0,$N23&lt;&gt;"Completada"),"Revisar fecha vencida",IF(AND($O23&lt;='Parámetros'!$B$3,$O23&gt;=0,$N23="Pendiente"),"Revisar pendiente próximo","")))),"Revisar vehículo"))))</f>
        <v/>
      </c>
    </row>
    <row r="24">
      <c r="A24" s="13" t="n"/>
      <c r="B24" s="13" t="n"/>
      <c r="C24" s="13" t="n"/>
      <c r="D24" s="13" t="n"/>
      <c r="E24" s="32" t="n"/>
      <c r="F24" s="33" t="n"/>
      <c r="G24" s="13" t="n"/>
      <c r="H24" s="13" t="n"/>
      <c r="I24" s="16" t="n"/>
      <c r="J24" s="13" t="n"/>
      <c r="K24" s="34" t="n"/>
      <c r="L24" s="13" t="n"/>
      <c r="M24" s="13" t="n"/>
      <c r="N24" s="18" t="n"/>
      <c r="O24" s="36">
        <f>IF($E24="","",IFERROR($E24-'Parámetros'!$B$2,""))</f>
        <v/>
      </c>
      <c r="P24" s="22">
        <f>IF($A24="","",IF($N24="Cancelada","",IF(COUNTBLANK($A24:$N24)&gt;0,"Revisar datos incompletos",IFERROR(IF($I24&gt;VLOOKUP($J24,'Parámetros'!$E$11:$F$15,2,FALSE),"Revisar capacidad",IF($K24&gt;'Parámetros'!$B$4,"Revisar importe",IF(AND($O24&lt;0,$N24&lt;&gt;"Completada"),"Revisar fecha vencida",IF(AND($O24&lt;='Parámetros'!$B$3,$O24&gt;=0,$N24="Pendiente"),"Revisar pendiente próximo","")))),"Revisar vehículo"))))</f>
        <v/>
      </c>
    </row>
    <row r="25">
      <c r="A25" s="13" t="n"/>
      <c r="B25" s="13" t="n"/>
      <c r="C25" s="13" t="n"/>
      <c r="D25" s="13" t="n"/>
      <c r="E25" s="32" t="n"/>
      <c r="F25" s="33" t="n"/>
      <c r="G25" s="13" t="n"/>
      <c r="H25" s="13" t="n"/>
      <c r="I25" s="16" t="n"/>
      <c r="J25" s="13" t="n"/>
      <c r="K25" s="34" t="n"/>
      <c r="L25" s="13" t="n"/>
      <c r="M25" s="13" t="n"/>
      <c r="N25" s="18" t="n"/>
      <c r="O25" s="35">
        <f>IF($E25="","",IFERROR($E25-'Parámetros'!$B$2,""))</f>
        <v/>
      </c>
      <c r="P25" s="20">
        <f>IF($A25="","",IF($N25="Cancelada","",IF(COUNTBLANK($A25:$N25)&gt;0,"Revisar datos incompletos",IFERROR(IF($I25&gt;VLOOKUP($J25,'Parámetros'!$E$11:$F$15,2,FALSE),"Revisar capacidad",IF($K25&gt;'Parámetros'!$B$4,"Revisar importe",IF(AND($O25&lt;0,$N25&lt;&gt;"Completada"),"Revisar fecha vencida",IF(AND($O25&lt;='Parámetros'!$B$3,$O25&gt;=0,$N25="Pendiente"),"Revisar pendiente próximo","")))),"Revisar vehículo"))))</f>
        <v/>
      </c>
    </row>
    <row r="26">
      <c r="A26" s="13" t="n"/>
      <c r="B26" s="13" t="n"/>
      <c r="C26" s="13" t="n"/>
      <c r="D26" s="13" t="n"/>
      <c r="E26" s="32" t="n"/>
      <c r="F26" s="33" t="n"/>
      <c r="G26" s="13" t="n"/>
      <c r="H26" s="13" t="n"/>
      <c r="I26" s="16" t="n"/>
      <c r="J26" s="13" t="n"/>
      <c r="K26" s="34" t="n"/>
      <c r="L26" s="13" t="n"/>
      <c r="M26" s="13" t="n"/>
      <c r="N26" s="18" t="n"/>
      <c r="O26" s="36">
        <f>IF($E26="","",IFERROR($E26-'Parámetros'!$B$2,""))</f>
        <v/>
      </c>
      <c r="P26" s="22">
        <f>IF($A26="","",IF($N26="Cancelada","",IF(COUNTBLANK($A26:$N26)&gt;0,"Revisar datos incompletos",IFERROR(IF($I26&gt;VLOOKUP($J26,'Parámetros'!$E$11:$F$15,2,FALSE),"Revisar capacidad",IF($K26&gt;'Parámetros'!$B$4,"Revisar importe",IF(AND($O26&lt;0,$N26&lt;&gt;"Completada"),"Revisar fecha vencida",IF(AND($O26&lt;='Parámetros'!$B$3,$O26&gt;=0,$N26="Pendiente"),"Revisar pendiente próximo","")))),"Revisar vehículo"))))</f>
        <v/>
      </c>
    </row>
    <row r="27">
      <c r="A27" s="13" t="n"/>
      <c r="B27" s="13" t="n"/>
      <c r="C27" s="13" t="n"/>
      <c r="D27" s="13" t="n"/>
      <c r="E27" s="32" t="n"/>
      <c r="F27" s="33" t="n"/>
      <c r="G27" s="13" t="n"/>
      <c r="H27" s="13" t="n"/>
      <c r="I27" s="16" t="n"/>
      <c r="J27" s="13" t="n"/>
      <c r="K27" s="34" t="n"/>
      <c r="L27" s="13" t="n"/>
      <c r="M27" s="13" t="n"/>
      <c r="N27" s="18" t="n"/>
      <c r="O27" s="35">
        <f>IF($E27="","",IFERROR($E27-'Parámetros'!$B$2,""))</f>
        <v/>
      </c>
      <c r="P27" s="20">
        <f>IF($A27="","",IF($N27="Cancelada","",IF(COUNTBLANK($A27:$N27)&gt;0,"Revisar datos incompletos",IFERROR(IF($I27&gt;VLOOKUP($J27,'Parámetros'!$E$11:$F$15,2,FALSE),"Revisar capacidad",IF($K27&gt;'Parámetros'!$B$4,"Revisar importe",IF(AND($O27&lt;0,$N27&lt;&gt;"Completada"),"Revisar fecha vencida",IF(AND($O27&lt;='Parámetros'!$B$3,$O27&gt;=0,$N27="Pendiente"),"Revisar pendiente próximo","")))),"Revisar vehículo"))))</f>
        <v/>
      </c>
    </row>
    <row r="28">
      <c r="A28" s="13" t="n"/>
      <c r="B28" s="13" t="n"/>
      <c r="C28" s="13" t="n"/>
      <c r="D28" s="13" t="n"/>
      <c r="E28" s="32" t="n"/>
      <c r="F28" s="33" t="n"/>
      <c r="G28" s="13" t="n"/>
      <c r="H28" s="13" t="n"/>
      <c r="I28" s="16" t="n"/>
      <c r="J28" s="13" t="n"/>
      <c r="K28" s="34" t="n"/>
      <c r="L28" s="13" t="n"/>
      <c r="M28" s="13" t="n"/>
      <c r="N28" s="18" t="n"/>
      <c r="O28" s="36">
        <f>IF($E28="","",IFERROR($E28-'Parámetros'!$B$2,""))</f>
        <v/>
      </c>
      <c r="P28" s="22">
        <f>IF($A28="","",IF($N28="Cancelada","",IF(COUNTBLANK($A28:$N28)&gt;0,"Revisar datos incompletos",IFERROR(IF($I28&gt;VLOOKUP($J28,'Parámetros'!$E$11:$F$15,2,FALSE),"Revisar capacidad",IF($K28&gt;'Parámetros'!$B$4,"Revisar importe",IF(AND($O28&lt;0,$N28&lt;&gt;"Completada"),"Revisar fecha vencida",IF(AND($O28&lt;='Parámetros'!$B$3,$O28&gt;=0,$N28="Pendiente"),"Revisar pendiente próximo","")))),"Revisar vehículo"))))</f>
        <v/>
      </c>
    </row>
    <row r="29">
      <c r="A29" s="13" t="n"/>
      <c r="B29" s="13" t="n"/>
      <c r="C29" s="13" t="n"/>
      <c r="D29" s="13" t="n"/>
      <c r="E29" s="32" t="n"/>
      <c r="F29" s="33" t="n"/>
      <c r="G29" s="13" t="n"/>
      <c r="H29" s="13" t="n"/>
      <c r="I29" s="16" t="n"/>
      <c r="J29" s="13" t="n"/>
      <c r="K29" s="34" t="n"/>
      <c r="L29" s="13" t="n"/>
      <c r="M29" s="13" t="n"/>
      <c r="N29" s="18" t="n"/>
      <c r="O29" s="35">
        <f>IF($E29="","",IFERROR($E29-'Parámetros'!$B$2,""))</f>
        <v/>
      </c>
      <c r="P29" s="20">
        <f>IF($A29="","",IF($N29="Cancelada","",IF(COUNTBLANK($A29:$N29)&gt;0,"Revisar datos incompletos",IFERROR(IF($I29&gt;VLOOKUP($J29,'Parámetros'!$E$11:$F$15,2,FALSE),"Revisar capacidad",IF($K29&gt;'Parámetros'!$B$4,"Revisar importe",IF(AND($O29&lt;0,$N29&lt;&gt;"Completada"),"Revisar fecha vencida",IF(AND($O29&lt;='Parámetros'!$B$3,$O29&gt;=0,$N29="Pendiente"),"Revisar pendiente próximo","")))),"Revisar vehículo"))))</f>
        <v/>
      </c>
    </row>
    <row r="30">
      <c r="A30" s="13" t="n"/>
      <c r="B30" s="13" t="n"/>
      <c r="C30" s="13" t="n"/>
      <c r="D30" s="13" t="n"/>
      <c r="E30" s="32" t="n"/>
      <c r="F30" s="33" t="n"/>
      <c r="G30" s="13" t="n"/>
      <c r="H30" s="13" t="n"/>
      <c r="I30" s="16" t="n"/>
      <c r="J30" s="13" t="n"/>
      <c r="K30" s="34" t="n"/>
      <c r="L30" s="13" t="n"/>
      <c r="M30" s="13" t="n"/>
      <c r="N30" s="18" t="n"/>
      <c r="O30" s="36">
        <f>IF($E30="","",IFERROR($E30-'Parámetros'!$B$2,""))</f>
        <v/>
      </c>
      <c r="P30" s="22">
        <f>IF($A30="","",IF($N30="Cancelada","",IF(COUNTBLANK($A30:$N30)&gt;0,"Revisar datos incompletos",IFERROR(IF($I30&gt;VLOOKUP($J30,'Parámetros'!$E$11:$F$15,2,FALSE),"Revisar capacidad",IF($K30&gt;'Parámetros'!$B$4,"Revisar importe",IF(AND($O30&lt;0,$N30&lt;&gt;"Completada"),"Revisar fecha vencida",IF(AND($O30&lt;='Parámetros'!$B$3,$O30&gt;=0,$N30="Pendiente"),"Revisar pendiente próximo","")))),"Revisar vehículo"))))</f>
        <v/>
      </c>
    </row>
    <row r="31">
      <c r="A31" s="13" t="n"/>
      <c r="B31" s="13" t="n"/>
      <c r="C31" s="13" t="n"/>
      <c r="D31" s="13" t="n"/>
      <c r="E31" s="32" t="n"/>
      <c r="F31" s="33" t="n"/>
      <c r="G31" s="13" t="n"/>
      <c r="H31" s="13" t="n"/>
      <c r="I31" s="16" t="n"/>
      <c r="J31" s="13" t="n"/>
      <c r="K31" s="34" t="n"/>
      <c r="L31" s="13" t="n"/>
      <c r="M31" s="13" t="n"/>
      <c r="N31" s="18" t="n"/>
      <c r="O31" s="35">
        <f>IF($E31="","",IFERROR($E31-'Parámetros'!$B$2,""))</f>
        <v/>
      </c>
      <c r="P31" s="20">
        <f>IF($A31="","",IF($N31="Cancelada","",IF(COUNTBLANK($A31:$N31)&gt;0,"Revisar datos incompletos",IFERROR(IF($I31&gt;VLOOKUP($J31,'Parámetros'!$E$11:$F$15,2,FALSE),"Revisar capacidad",IF($K31&gt;'Parámetros'!$B$4,"Revisar importe",IF(AND($O31&lt;0,$N31&lt;&gt;"Completada"),"Revisar fecha vencida",IF(AND($O31&lt;='Parámetros'!$B$3,$O31&gt;=0,$N31="Pendiente"),"Revisar pendiente próximo","")))),"Revisar vehículo"))))</f>
        <v/>
      </c>
    </row>
    <row r="32">
      <c r="A32" s="13" t="n"/>
      <c r="B32" s="13" t="n"/>
      <c r="C32" s="13" t="n"/>
      <c r="D32" s="13" t="n"/>
      <c r="E32" s="32" t="n"/>
      <c r="F32" s="33" t="n"/>
      <c r="G32" s="13" t="n"/>
      <c r="H32" s="13" t="n"/>
      <c r="I32" s="16" t="n"/>
      <c r="J32" s="13" t="n"/>
      <c r="K32" s="34" t="n"/>
      <c r="L32" s="13" t="n"/>
      <c r="M32" s="13" t="n"/>
      <c r="N32" s="18" t="n"/>
      <c r="O32" s="36">
        <f>IF($E32="","",IFERROR($E32-'Parámetros'!$B$2,""))</f>
        <v/>
      </c>
      <c r="P32" s="22">
        <f>IF($A32="","",IF($N32="Cancelada","",IF(COUNTBLANK($A32:$N32)&gt;0,"Revisar datos incompletos",IFERROR(IF($I32&gt;VLOOKUP($J32,'Parámetros'!$E$11:$F$15,2,FALSE),"Revisar capacidad",IF($K32&gt;'Parámetros'!$B$4,"Revisar importe",IF(AND($O32&lt;0,$N32&lt;&gt;"Completada"),"Revisar fecha vencida",IF(AND($O32&lt;='Parámetros'!$B$3,$O32&gt;=0,$N32="Pendiente"),"Revisar pendiente próximo","")))),"Revisar vehículo"))))</f>
        <v/>
      </c>
    </row>
    <row r="33">
      <c r="A33" s="13" t="n"/>
      <c r="B33" s="13" t="n"/>
      <c r="C33" s="13" t="n"/>
      <c r="D33" s="13" t="n"/>
      <c r="E33" s="32" t="n"/>
      <c r="F33" s="33" t="n"/>
      <c r="G33" s="13" t="n"/>
      <c r="H33" s="13" t="n"/>
      <c r="I33" s="16" t="n"/>
      <c r="J33" s="13" t="n"/>
      <c r="K33" s="34" t="n"/>
      <c r="L33" s="13" t="n"/>
      <c r="M33" s="13" t="n"/>
      <c r="N33" s="18" t="n"/>
      <c r="O33" s="35">
        <f>IF($E33="","",IFERROR($E33-'Parámetros'!$B$2,""))</f>
        <v/>
      </c>
      <c r="P33" s="20">
        <f>IF($A33="","",IF($N33="Cancelada","",IF(COUNTBLANK($A33:$N33)&gt;0,"Revisar datos incompletos",IFERROR(IF($I33&gt;VLOOKUP($J33,'Parámetros'!$E$11:$F$15,2,FALSE),"Revisar capacidad",IF($K33&gt;'Parámetros'!$B$4,"Revisar importe",IF(AND($O33&lt;0,$N33&lt;&gt;"Completada"),"Revisar fecha vencida",IF(AND($O33&lt;='Parámetros'!$B$3,$O33&gt;=0,$N33="Pendiente"),"Revisar pendiente próximo","")))),"Revisar vehículo"))))</f>
        <v/>
      </c>
    </row>
    <row r="34">
      <c r="A34" s="13" t="n"/>
      <c r="B34" s="13" t="n"/>
      <c r="C34" s="13" t="n"/>
      <c r="D34" s="13" t="n"/>
      <c r="E34" s="32" t="n"/>
      <c r="F34" s="33" t="n"/>
      <c r="G34" s="13" t="n"/>
      <c r="H34" s="13" t="n"/>
      <c r="I34" s="16" t="n"/>
      <c r="J34" s="13" t="n"/>
      <c r="K34" s="34" t="n"/>
      <c r="L34" s="13" t="n"/>
      <c r="M34" s="13" t="n"/>
      <c r="N34" s="18" t="n"/>
      <c r="O34" s="36">
        <f>IF($E34="","",IFERROR($E34-'Parámetros'!$B$2,""))</f>
        <v/>
      </c>
      <c r="P34" s="22">
        <f>IF($A34="","",IF($N34="Cancelada","",IF(COUNTBLANK($A34:$N34)&gt;0,"Revisar datos incompletos",IFERROR(IF($I34&gt;VLOOKUP($J34,'Parámetros'!$E$11:$F$15,2,FALSE),"Revisar capacidad",IF($K34&gt;'Parámetros'!$B$4,"Revisar importe",IF(AND($O34&lt;0,$N34&lt;&gt;"Completada"),"Revisar fecha vencida",IF(AND($O34&lt;='Parámetros'!$B$3,$O34&gt;=0,$N34="Pendiente"),"Revisar pendiente próximo","")))),"Revisar vehículo"))))</f>
        <v/>
      </c>
    </row>
    <row r="35">
      <c r="A35" s="13" t="n"/>
      <c r="B35" s="13" t="n"/>
      <c r="C35" s="13" t="n"/>
      <c r="D35" s="13" t="n"/>
      <c r="E35" s="32" t="n"/>
      <c r="F35" s="33" t="n"/>
      <c r="G35" s="13" t="n"/>
      <c r="H35" s="13" t="n"/>
      <c r="I35" s="16" t="n"/>
      <c r="J35" s="13" t="n"/>
      <c r="K35" s="34" t="n"/>
      <c r="L35" s="13" t="n"/>
      <c r="M35" s="13" t="n"/>
      <c r="N35" s="18" t="n"/>
      <c r="O35" s="35">
        <f>IF($E35="","",IFERROR($E35-'Parámetros'!$B$2,""))</f>
        <v/>
      </c>
      <c r="P35" s="20">
        <f>IF($A35="","",IF($N35="Cancelada","",IF(COUNTBLANK($A35:$N35)&gt;0,"Revisar datos incompletos",IFERROR(IF($I35&gt;VLOOKUP($J35,'Parámetros'!$E$11:$F$15,2,FALSE),"Revisar capacidad",IF($K35&gt;'Parámetros'!$B$4,"Revisar importe",IF(AND($O35&lt;0,$N35&lt;&gt;"Completada"),"Revisar fecha vencida",IF(AND($O35&lt;='Parámetros'!$B$3,$O35&gt;=0,$N35="Pendiente"),"Revisar pendiente próximo","")))),"Revisar vehículo"))))</f>
        <v/>
      </c>
    </row>
    <row r="36">
      <c r="A36" s="13" t="n"/>
      <c r="B36" s="13" t="n"/>
      <c r="C36" s="13" t="n"/>
      <c r="D36" s="13" t="n"/>
      <c r="E36" s="32" t="n"/>
      <c r="F36" s="33" t="n"/>
      <c r="G36" s="13" t="n"/>
      <c r="H36" s="13" t="n"/>
      <c r="I36" s="16" t="n"/>
      <c r="J36" s="13" t="n"/>
      <c r="K36" s="34" t="n"/>
      <c r="L36" s="13" t="n"/>
      <c r="M36" s="13" t="n"/>
      <c r="N36" s="18" t="n"/>
      <c r="O36" s="36">
        <f>IF($E36="","",IFERROR($E36-'Parámetros'!$B$2,""))</f>
        <v/>
      </c>
      <c r="P36" s="22">
        <f>IF($A36="","",IF($N36="Cancelada","",IF(COUNTBLANK($A36:$N36)&gt;0,"Revisar datos incompletos",IFERROR(IF($I36&gt;VLOOKUP($J36,'Parámetros'!$E$11:$F$15,2,FALSE),"Revisar capacidad",IF($K36&gt;'Parámetros'!$B$4,"Revisar importe",IF(AND($O36&lt;0,$N36&lt;&gt;"Completada"),"Revisar fecha vencida",IF(AND($O36&lt;='Parámetros'!$B$3,$O36&gt;=0,$N36="Pendiente"),"Revisar pendiente próximo","")))),"Revisar vehículo"))))</f>
        <v/>
      </c>
    </row>
    <row r="37">
      <c r="A37" s="13" t="n"/>
      <c r="B37" s="13" t="n"/>
      <c r="C37" s="13" t="n"/>
      <c r="D37" s="13" t="n"/>
      <c r="E37" s="32" t="n"/>
      <c r="F37" s="33" t="n"/>
      <c r="G37" s="13" t="n"/>
      <c r="H37" s="13" t="n"/>
      <c r="I37" s="16" t="n"/>
      <c r="J37" s="13" t="n"/>
      <c r="K37" s="34" t="n"/>
      <c r="L37" s="13" t="n"/>
      <c r="M37" s="13" t="n"/>
      <c r="N37" s="18" t="n"/>
      <c r="O37" s="35">
        <f>IF($E37="","",IFERROR($E37-'Parámetros'!$B$2,""))</f>
        <v/>
      </c>
      <c r="P37" s="20">
        <f>IF($A37="","",IF($N37="Cancelada","",IF(COUNTBLANK($A37:$N37)&gt;0,"Revisar datos incompletos",IFERROR(IF($I37&gt;VLOOKUP($J37,'Parámetros'!$E$11:$F$15,2,FALSE),"Revisar capacidad",IF($K37&gt;'Parámetros'!$B$4,"Revisar importe",IF(AND($O37&lt;0,$N37&lt;&gt;"Completada"),"Revisar fecha vencida",IF(AND($O37&lt;='Parámetros'!$B$3,$O37&gt;=0,$N37="Pendiente"),"Revisar pendiente próximo","")))),"Revisar vehículo"))))</f>
        <v/>
      </c>
    </row>
    <row r="38">
      <c r="A38" s="13" t="n"/>
      <c r="B38" s="13" t="n"/>
      <c r="C38" s="13" t="n"/>
      <c r="D38" s="13" t="n"/>
      <c r="E38" s="32" t="n"/>
      <c r="F38" s="33" t="n"/>
      <c r="G38" s="13" t="n"/>
      <c r="H38" s="13" t="n"/>
      <c r="I38" s="16" t="n"/>
      <c r="J38" s="13" t="n"/>
      <c r="K38" s="34" t="n"/>
      <c r="L38" s="13" t="n"/>
      <c r="M38" s="13" t="n"/>
      <c r="N38" s="18" t="n"/>
      <c r="O38" s="36">
        <f>IF($E38="","",IFERROR($E38-'Parámetros'!$B$2,""))</f>
        <v/>
      </c>
      <c r="P38" s="22">
        <f>IF($A38="","",IF($N38="Cancelada","",IF(COUNTBLANK($A38:$N38)&gt;0,"Revisar datos incompletos",IFERROR(IF($I38&gt;VLOOKUP($J38,'Parámetros'!$E$11:$F$15,2,FALSE),"Revisar capacidad",IF($K38&gt;'Parámetros'!$B$4,"Revisar importe",IF(AND($O38&lt;0,$N38&lt;&gt;"Completada"),"Revisar fecha vencida",IF(AND($O38&lt;='Parámetros'!$B$3,$O38&gt;=0,$N38="Pendiente"),"Revisar pendiente próximo","")))),"Revisar vehículo"))))</f>
        <v/>
      </c>
    </row>
    <row r="39">
      <c r="A39" s="13" t="n"/>
      <c r="B39" s="13" t="n"/>
      <c r="C39" s="13" t="n"/>
      <c r="D39" s="13" t="n"/>
      <c r="E39" s="32" t="n"/>
      <c r="F39" s="33" t="n"/>
      <c r="G39" s="13" t="n"/>
      <c r="H39" s="13" t="n"/>
      <c r="I39" s="16" t="n"/>
      <c r="J39" s="13" t="n"/>
      <c r="K39" s="34" t="n"/>
      <c r="L39" s="13" t="n"/>
      <c r="M39" s="13" t="n"/>
      <c r="N39" s="18" t="n"/>
      <c r="O39" s="35">
        <f>IF($E39="","",IFERROR($E39-'Parámetros'!$B$2,""))</f>
        <v/>
      </c>
      <c r="P39" s="20">
        <f>IF($A39="","",IF($N39="Cancelada","",IF(COUNTBLANK($A39:$N39)&gt;0,"Revisar datos incompletos",IFERROR(IF($I39&gt;VLOOKUP($J39,'Parámetros'!$E$11:$F$15,2,FALSE),"Revisar capacidad",IF($K39&gt;'Parámetros'!$B$4,"Revisar importe",IF(AND($O39&lt;0,$N39&lt;&gt;"Completada"),"Revisar fecha vencida",IF(AND($O39&lt;='Parámetros'!$B$3,$O39&gt;=0,$N39="Pendiente"),"Revisar pendiente próximo","")))),"Revisar vehículo"))))</f>
        <v/>
      </c>
    </row>
    <row r="40">
      <c r="A40" s="13" t="n"/>
      <c r="B40" s="13" t="n"/>
      <c r="C40" s="13" t="n"/>
      <c r="D40" s="13" t="n"/>
      <c r="E40" s="32" t="n"/>
      <c r="F40" s="33" t="n"/>
      <c r="G40" s="13" t="n"/>
      <c r="H40" s="13" t="n"/>
      <c r="I40" s="16" t="n"/>
      <c r="J40" s="13" t="n"/>
      <c r="K40" s="34" t="n"/>
      <c r="L40" s="13" t="n"/>
      <c r="M40" s="13" t="n"/>
      <c r="N40" s="18" t="n"/>
      <c r="O40" s="36">
        <f>IF($E40="","",IFERROR($E40-'Parámetros'!$B$2,""))</f>
        <v/>
      </c>
      <c r="P40" s="22">
        <f>IF($A40="","",IF($N40="Cancelada","",IF(COUNTBLANK($A40:$N40)&gt;0,"Revisar datos incompletos",IFERROR(IF($I40&gt;VLOOKUP($J40,'Parámetros'!$E$11:$F$15,2,FALSE),"Revisar capacidad",IF($K40&gt;'Parámetros'!$B$4,"Revisar importe",IF(AND($O40&lt;0,$N40&lt;&gt;"Completada"),"Revisar fecha vencida",IF(AND($O40&lt;='Parámetros'!$B$3,$O40&gt;=0,$N40="Pendiente"),"Revisar pendiente próximo","")))),"Revisar vehículo"))))</f>
        <v/>
      </c>
    </row>
    <row r="41">
      <c r="A41" s="13" t="n"/>
      <c r="B41" s="13" t="n"/>
      <c r="C41" s="13" t="n"/>
      <c r="D41" s="13" t="n"/>
      <c r="E41" s="32" t="n"/>
      <c r="F41" s="33" t="n"/>
      <c r="G41" s="13" t="n"/>
      <c r="H41" s="13" t="n"/>
      <c r="I41" s="16" t="n"/>
      <c r="J41" s="13" t="n"/>
      <c r="K41" s="34" t="n"/>
      <c r="L41" s="13" t="n"/>
      <c r="M41" s="13" t="n"/>
      <c r="N41" s="18" t="n"/>
      <c r="O41" s="35">
        <f>IF($E41="","",IFERROR($E41-'Parámetros'!$B$2,""))</f>
        <v/>
      </c>
      <c r="P41" s="20">
        <f>IF($A41="","",IF($N41="Cancelada","",IF(COUNTBLANK($A41:$N41)&gt;0,"Revisar datos incompletos",IFERROR(IF($I41&gt;VLOOKUP($J41,'Parámetros'!$E$11:$F$15,2,FALSE),"Revisar capacidad",IF($K41&gt;'Parámetros'!$B$4,"Revisar importe",IF(AND($O41&lt;0,$N41&lt;&gt;"Completada"),"Revisar fecha vencida",IF(AND($O41&lt;='Parámetros'!$B$3,$O41&gt;=0,$N41="Pendiente"),"Revisar pendiente próximo","")))),"Revisar vehículo"))))</f>
        <v/>
      </c>
    </row>
    <row r="42">
      <c r="A42" s="13" t="n"/>
      <c r="B42" s="13" t="n"/>
      <c r="C42" s="13" t="n"/>
      <c r="D42" s="13" t="n"/>
      <c r="E42" s="32" t="n"/>
      <c r="F42" s="33" t="n"/>
      <c r="G42" s="13" t="n"/>
      <c r="H42" s="13" t="n"/>
      <c r="I42" s="16" t="n"/>
      <c r="J42" s="13" t="n"/>
      <c r="K42" s="34" t="n"/>
      <c r="L42" s="13" t="n"/>
      <c r="M42" s="13" t="n"/>
      <c r="N42" s="18" t="n"/>
      <c r="O42" s="36">
        <f>IF($E42="","",IFERROR($E42-'Parámetros'!$B$2,""))</f>
        <v/>
      </c>
      <c r="P42" s="22">
        <f>IF($A42="","",IF($N42="Cancelada","",IF(COUNTBLANK($A42:$N42)&gt;0,"Revisar datos incompletos",IFERROR(IF($I42&gt;VLOOKUP($J42,'Parámetros'!$E$11:$F$15,2,FALSE),"Revisar capacidad",IF($K42&gt;'Parámetros'!$B$4,"Revisar importe",IF(AND($O42&lt;0,$N42&lt;&gt;"Completada"),"Revisar fecha vencida",IF(AND($O42&lt;='Parámetros'!$B$3,$O42&gt;=0,$N42="Pendiente"),"Revisar pendiente próximo","")))),"Revisar vehículo"))))</f>
        <v/>
      </c>
    </row>
    <row r="43">
      <c r="A43" s="13" t="n"/>
      <c r="B43" s="13" t="n"/>
      <c r="C43" s="13" t="n"/>
      <c r="D43" s="13" t="n"/>
      <c r="E43" s="32" t="n"/>
      <c r="F43" s="33" t="n"/>
      <c r="G43" s="13" t="n"/>
      <c r="H43" s="13" t="n"/>
      <c r="I43" s="16" t="n"/>
      <c r="J43" s="13" t="n"/>
      <c r="K43" s="34" t="n"/>
      <c r="L43" s="13" t="n"/>
      <c r="M43" s="13" t="n"/>
      <c r="N43" s="18" t="n"/>
      <c r="O43" s="35">
        <f>IF($E43="","",IFERROR($E43-'Parámetros'!$B$2,""))</f>
        <v/>
      </c>
      <c r="P43" s="20">
        <f>IF($A43="","",IF($N43="Cancelada","",IF(COUNTBLANK($A43:$N43)&gt;0,"Revisar datos incompletos",IFERROR(IF($I43&gt;VLOOKUP($J43,'Parámetros'!$E$11:$F$15,2,FALSE),"Revisar capacidad",IF($K43&gt;'Parámetros'!$B$4,"Revisar importe",IF(AND($O43&lt;0,$N43&lt;&gt;"Completada"),"Revisar fecha vencida",IF(AND($O43&lt;='Parámetros'!$B$3,$O43&gt;=0,$N43="Pendiente"),"Revisar pendiente próximo","")))),"Revisar vehículo"))))</f>
        <v/>
      </c>
    </row>
    <row r="44">
      <c r="A44" s="13" t="n"/>
      <c r="B44" s="13" t="n"/>
      <c r="C44" s="13" t="n"/>
      <c r="D44" s="13" t="n"/>
      <c r="E44" s="32" t="n"/>
      <c r="F44" s="33" t="n"/>
      <c r="G44" s="13" t="n"/>
      <c r="H44" s="13" t="n"/>
      <c r="I44" s="16" t="n"/>
      <c r="J44" s="13" t="n"/>
      <c r="K44" s="34" t="n"/>
      <c r="L44" s="13" t="n"/>
      <c r="M44" s="13" t="n"/>
      <c r="N44" s="18" t="n"/>
      <c r="O44" s="36">
        <f>IF($E44="","",IFERROR($E44-'Parámetros'!$B$2,""))</f>
        <v/>
      </c>
      <c r="P44" s="22">
        <f>IF($A44="","",IF($N44="Cancelada","",IF(COUNTBLANK($A44:$N44)&gt;0,"Revisar datos incompletos",IFERROR(IF($I44&gt;VLOOKUP($J44,'Parámetros'!$E$11:$F$15,2,FALSE),"Revisar capacidad",IF($K44&gt;'Parámetros'!$B$4,"Revisar importe",IF(AND($O44&lt;0,$N44&lt;&gt;"Completada"),"Revisar fecha vencida",IF(AND($O44&lt;='Parámetros'!$B$3,$O44&gt;=0,$N44="Pendiente"),"Revisar pendiente próximo","")))),"Revisar vehículo"))))</f>
        <v/>
      </c>
    </row>
    <row r="45">
      <c r="A45" s="13" t="n"/>
      <c r="B45" s="13" t="n"/>
      <c r="C45" s="13" t="n"/>
      <c r="D45" s="13" t="n"/>
      <c r="E45" s="32" t="n"/>
      <c r="F45" s="33" t="n"/>
      <c r="G45" s="13" t="n"/>
      <c r="H45" s="13" t="n"/>
      <c r="I45" s="16" t="n"/>
      <c r="J45" s="13" t="n"/>
      <c r="K45" s="34" t="n"/>
      <c r="L45" s="13" t="n"/>
      <c r="M45" s="13" t="n"/>
      <c r="N45" s="18" t="n"/>
      <c r="O45" s="35">
        <f>IF($E45="","",IFERROR($E45-'Parámetros'!$B$2,""))</f>
        <v/>
      </c>
      <c r="P45" s="20">
        <f>IF($A45="","",IF($N45="Cancelada","",IF(COUNTBLANK($A45:$N45)&gt;0,"Revisar datos incompletos",IFERROR(IF($I45&gt;VLOOKUP($J45,'Parámetros'!$E$11:$F$15,2,FALSE),"Revisar capacidad",IF($K45&gt;'Parámetros'!$B$4,"Revisar importe",IF(AND($O45&lt;0,$N45&lt;&gt;"Completada"),"Revisar fecha vencida",IF(AND($O45&lt;='Parámetros'!$B$3,$O45&gt;=0,$N45="Pendiente"),"Revisar pendiente próximo","")))),"Revisar vehículo"))))</f>
        <v/>
      </c>
    </row>
    <row r="46">
      <c r="A46" s="13" t="n"/>
      <c r="B46" s="13" t="n"/>
      <c r="C46" s="13" t="n"/>
      <c r="D46" s="13" t="n"/>
      <c r="E46" s="32" t="n"/>
      <c r="F46" s="33" t="n"/>
      <c r="G46" s="13" t="n"/>
      <c r="H46" s="13" t="n"/>
      <c r="I46" s="16" t="n"/>
      <c r="J46" s="13" t="n"/>
      <c r="K46" s="34" t="n"/>
      <c r="L46" s="13" t="n"/>
      <c r="M46" s="13" t="n"/>
      <c r="N46" s="18" t="n"/>
      <c r="O46" s="36">
        <f>IF($E46="","",IFERROR($E46-'Parámetros'!$B$2,""))</f>
        <v/>
      </c>
      <c r="P46" s="22">
        <f>IF($A46="","",IF($N46="Cancelada","",IF(COUNTBLANK($A46:$N46)&gt;0,"Revisar datos incompletos",IFERROR(IF($I46&gt;VLOOKUP($J46,'Parámetros'!$E$11:$F$15,2,FALSE),"Revisar capacidad",IF($K46&gt;'Parámetros'!$B$4,"Revisar importe",IF(AND($O46&lt;0,$N46&lt;&gt;"Completada"),"Revisar fecha vencida",IF(AND($O46&lt;='Parámetros'!$B$3,$O46&gt;=0,$N46="Pendiente"),"Revisar pendiente próximo","")))),"Revisar vehículo"))))</f>
        <v/>
      </c>
    </row>
    <row r="47">
      <c r="A47" s="13" t="n"/>
      <c r="B47" s="13" t="n"/>
      <c r="C47" s="13" t="n"/>
      <c r="D47" s="13" t="n"/>
      <c r="E47" s="32" t="n"/>
      <c r="F47" s="33" t="n"/>
      <c r="G47" s="13" t="n"/>
      <c r="H47" s="13" t="n"/>
      <c r="I47" s="16" t="n"/>
      <c r="J47" s="13" t="n"/>
      <c r="K47" s="34" t="n"/>
      <c r="L47" s="13" t="n"/>
      <c r="M47" s="13" t="n"/>
      <c r="N47" s="18" t="n"/>
      <c r="O47" s="35">
        <f>IF($E47="","",IFERROR($E47-'Parámetros'!$B$2,""))</f>
        <v/>
      </c>
      <c r="P47" s="20">
        <f>IF($A47="","",IF($N47="Cancelada","",IF(COUNTBLANK($A47:$N47)&gt;0,"Revisar datos incompletos",IFERROR(IF($I47&gt;VLOOKUP($J47,'Parámetros'!$E$11:$F$15,2,FALSE),"Revisar capacidad",IF($K47&gt;'Parámetros'!$B$4,"Revisar importe",IF(AND($O47&lt;0,$N47&lt;&gt;"Completada"),"Revisar fecha vencida",IF(AND($O47&lt;='Parámetros'!$B$3,$O47&gt;=0,$N47="Pendiente"),"Revisar pendiente próximo","")))),"Revisar vehículo"))))</f>
        <v/>
      </c>
    </row>
    <row r="48">
      <c r="A48" s="13" t="n"/>
      <c r="B48" s="13" t="n"/>
      <c r="C48" s="13" t="n"/>
      <c r="D48" s="13" t="n"/>
      <c r="E48" s="32" t="n"/>
      <c r="F48" s="33" t="n"/>
      <c r="G48" s="13" t="n"/>
      <c r="H48" s="13" t="n"/>
      <c r="I48" s="16" t="n"/>
      <c r="J48" s="13" t="n"/>
      <c r="K48" s="34" t="n"/>
      <c r="L48" s="13" t="n"/>
      <c r="M48" s="13" t="n"/>
      <c r="N48" s="18" t="n"/>
      <c r="O48" s="36">
        <f>IF($E48="","",IFERROR($E48-'Parámetros'!$B$2,""))</f>
        <v/>
      </c>
      <c r="P48" s="22">
        <f>IF($A48="","",IF($N48="Cancelada","",IF(COUNTBLANK($A48:$N48)&gt;0,"Revisar datos incompletos",IFERROR(IF($I48&gt;VLOOKUP($J48,'Parámetros'!$E$11:$F$15,2,FALSE),"Revisar capacidad",IF($K48&gt;'Parámetros'!$B$4,"Revisar importe",IF(AND($O48&lt;0,$N48&lt;&gt;"Completada"),"Revisar fecha vencida",IF(AND($O48&lt;='Parámetros'!$B$3,$O48&gt;=0,$N48="Pendiente"),"Revisar pendiente próximo","")))),"Revisar vehículo"))))</f>
        <v/>
      </c>
    </row>
    <row r="49">
      <c r="A49" s="13" t="n"/>
      <c r="B49" s="13" t="n"/>
      <c r="C49" s="13" t="n"/>
      <c r="D49" s="13" t="n"/>
      <c r="E49" s="32" t="n"/>
      <c r="F49" s="33" t="n"/>
      <c r="G49" s="13" t="n"/>
      <c r="H49" s="13" t="n"/>
      <c r="I49" s="16" t="n"/>
      <c r="J49" s="13" t="n"/>
      <c r="K49" s="34" t="n"/>
      <c r="L49" s="13" t="n"/>
      <c r="M49" s="13" t="n"/>
      <c r="N49" s="18" t="n"/>
      <c r="O49" s="35">
        <f>IF($E49="","",IFERROR($E49-'Parámetros'!$B$2,""))</f>
        <v/>
      </c>
      <c r="P49" s="20">
        <f>IF($A49="","",IF($N49="Cancelada","",IF(COUNTBLANK($A49:$N49)&gt;0,"Revisar datos incompletos",IFERROR(IF($I49&gt;VLOOKUP($J49,'Parámetros'!$E$11:$F$15,2,FALSE),"Revisar capacidad",IF($K49&gt;'Parámetros'!$B$4,"Revisar importe",IF(AND($O49&lt;0,$N49&lt;&gt;"Completada"),"Revisar fecha vencida",IF(AND($O49&lt;='Parámetros'!$B$3,$O49&gt;=0,$N49="Pendiente"),"Revisar pendiente próximo","")))),"Revisar vehículo"))))</f>
        <v/>
      </c>
    </row>
    <row r="50">
      <c r="A50" s="13" t="n"/>
      <c r="B50" s="13" t="n"/>
      <c r="C50" s="13" t="n"/>
      <c r="D50" s="13" t="n"/>
      <c r="E50" s="32" t="n"/>
      <c r="F50" s="33" t="n"/>
      <c r="G50" s="13" t="n"/>
      <c r="H50" s="13" t="n"/>
      <c r="I50" s="16" t="n"/>
      <c r="J50" s="13" t="n"/>
      <c r="K50" s="34" t="n"/>
      <c r="L50" s="13" t="n"/>
      <c r="M50" s="13" t="n"/>
      <c r="N50" s="18" t="n"/>
      <c r="O50" s="36">
        <f>IF($E50="","",IFERROR($E50-'Parámetros'!$B$2,""))</f>
        <v/>
      </c>
      <c r="P50" s="22">
        <f>IF($A50="","",IF($N50="Cancelada","",IF(COUNTBLANK($A50:$N50)&gt;0,"Revisar datos incompletos",IFERROR(IF($I50&gt;VLOOKUP($J50,'Parámetros'!$E$11:$F$15,2,FALSE),"Revisar capacidad",IF($K50&gt;'Parámetros'!$B$4,"Revisar importe",IF(AND($O50&lt;0,$N50&lt;&gt;"Completada"),"Revisar fecha vencida",IF(AND($O50&lt;='Parámetros'!$B$3,$O50&gt;=0,$N50="Pendiente"),"Revisar pendiente próximo","")))),"Revisar vehículo"))))</f>
        <v/>
      </c>
    </row>
    <row r="51">
      <c r="A51" s="13" t="n"/>
      <c r="B51" s="13" t="n"/>
      <c r="C51" s="13" t="n"/>
      <c r="D51" s="13" t="n"/>
      <c r="E51" s="32" t="n"/>
      <c r="F51" s="33" t="n"/>
      <c r="G51" s="13" t="n"/>
      <c r="H51" s="13" t="n"/>
      <c r="I51" s="16" t="n"/>
      <c r="J51" s="13" t="n"/>
      <c r="K51" s="34" t="n"/>
      <c r="L51" s="13" t="n"/>
      <c r="M51" s="13" t="n"/>
      <c r="N51" s="18" t="n"/>
      <c r="O51" s="35">
        <f>IF($E51="","",IFERROR($E51-'Parámetros'!$B$2,""))</f>
        <v/>
      </c>
      <c r="P51" s="20">
        <f>IF($A51="","",IF($N51="Cancelada","",IF(COUNTBLANK($A51:$N51)&gt;0,"Revisar datos incompletos",IFERROR(IF($I51&gt;VLOOKUP($J51,'Parámetros'!$E$11:$F$15,2,FALSE),"Revisar capacidad",IF($K51&gt;'Parámetros'!$B$4,"Revisar importe",IF(AND($O51&lt;0,$N51&lt;&gt;"Completada"),"Revisar fecha vencida",IF(AND($O51&lt;='Parámetros'!$B$3,$O51&gt;=0,$N51="Pendiente"),"Revisar pendiente próximo","")))),"Revisar vehículo"))))</f>
        <v/>
      </c>
    </row>
    <row r="52">
      <c r="A52" s="13" t="n"/>
      <c r="B52" s="13" t="n"/>
      <c r="C52" s="13" t="n"/>
      <c r="D52" s="13" t="n"/>
      <c r="E52" s="32" t="n"/>
      <c r="F52" s="33" t="n"/>
      <c r="G52" s="13" t="n"/>
      <c r="H52" s="13" t="n"/>
      <c r="I52" s="16" t="n"/>
      <c r="J52" s="13" t="n"/>
      <c r="K52" s="34" t="n"/>
      <c r="L52" s="13" t="n"/>
      <c r="M52" s="13" t="n"/>
      <c r="N52" s="18" t="n"/>
      <c r="O52" s="36">
        <f>IF($E52="","",IFERROR($E52-'Parámetros'!$B$2,""))</f>
        <v/>
      </c>
      <c r="P52" s="22">
        <f>IF($A52="","",IF($N52="Cancelada","",IF(COUNTBLANK($A52:$N52)&gt;0,"Revisar datos incompletos",IFERROR(IF($I52&gt;VLOOKUP($J52,'Parámetros'!$E$11:$F$15,2,FALSE),"Revisar capacidad",IF($K52&gt;'Parámetros'!$B$4,"Revisar importe",IF(AND($O52&lt;0,$N52&lt;&gt;"Completada"),"Revisar fecha vencida",IF(AND($O52&lt;='Parámetros'!$B$3,$O52&gt;=0,$N52="Pendiente"),"Revisar pendiente próximo","")))),"Revisar vehículo"))))</f>
        <v/>
      </c>
    </row>
    <row r="53">
      <c r="A53" s="13" t="n"/>
      <c r="B53" s="13" t="n"/>
      <c r="C53" s="13" t="n"/>
      <c r="D53" s="13" t="n"/>
      <c r="E53" s="32" t="n"/>
      <c r="F53" s="33" t="n"/>
      <c r="G53" s="13" t="n"/>
      <c r="H53" s="13" t="n"/>
      <c r="I53" s="16" t="n"/>
      <c r="J53" s="13" t="n"/>
      <c r="K53" s="34" t="n"/>
      <c r="L53" s="13" t="n"/>
      <c r="M53" s="13" t="n"/>
      <c r="N53" s="18" t="n"/>
      <c r="O53" s="35">
        <f>IF($E53="","",IFERROR($E53-'Parámetros'!$B$2,""))</f>
        <v/>
      </c>
      <c r="P53" s="20">
        <f>IF($A53="","",IF($N53="Cancelada","",IF(COUNTBLANK($A53:$N53)&gt;0,"Revisar datos incompletos",IFERROR(IF($I53&gt;VLOOKUP($J53,'Parámetros'!$E$11:$F$15,2,FALSE),"Revisar capacidad",IF($K53&gt;'Parámetros'!$B$4,"Revisar importe",IF(AND($O53&lt;0,$N53&lt;&gt;"Completada"),"Revisar fecha vencida",IF(AND($O53&lt;='Parámetros'!$B$3,$O53&gt;=0,$N53="Pendiente"),"Revisar pendiente próximo","")))),"Revisar vehículo"))))</f>
        <v/>
      </c>
    </row>
    <row r="54">
      <c r="A54" s="13" t="n"/>
      <c r="B54" s="13" t="n"/>
      <c r="C54" s="13" t="n"/>
      <c r="D54" s="13" t="n"/>
      <c r="E54" s="32" t="n"/>
      <c r="F54" s="33" t="n"/>
      <c r="G54" s="13" t="n"/>
      <c r="H54" s="13" t="n"/>
      <c r="I54" s="16" t="n"/>
      <c r="J54" s="13" t="n"/>
      <c r="K54" s="34" t="n"/>
      <c r="L54" s="13" t="n"/>
      <c r="M54" s="13" t="n"/>
      <c r="N54" s="18" t="n"/>
      <c r="O54" s="36">
        <f>IF($E54="","",IFERROR($E54-'Parámetros'!$B$2,""))</f>
        <v/>
      </c>
      <c r="P54" s="22">
        <f>IF($A54="","",IF($N54="Cancelada","",IF(COUNTBLANK($A54:$N54)&gt;0,"Revisar datos incompletos",IFERROR(IF($I54&gt;VLOOKUP($J54,'Parámetros'!$E$11:$F$15,2,FALSE),"Revisar capacidad",IF($K54&gt;'Parámetros'!$B$4,"Revisar importe",IF(AND($O54&lt;0,$N54&lt;&gt;"Completada"),"Revisar fecha vencida",IF(AND($O54&lt;='Parámetros'!$B$3,$O54&gt;=0,$N54="Pendiente"),"Revisar pendiente próximo","")))),"Revisar vehículo"))))</f>
        <v/>
      </c>
    </row>
    <row r="55">
      <c r="A55" s="13" t="n"/>
      <c r="B55" s="13" t="n"/>
      <c r="C55" s="13" t="n"/>
      <c r="D55" s="13" t="n"/>
      <c r="E55" s="32" t="n"/>
      <c r="F55" s="33" t="n"/>
      <c r="G55" s="13" t="n"/>
      <c r="H55" s="13" t="n"/>
      <c r="I55" s="16" t="n"/>
      <c r="J55" s="13" t="n"/>
      <c r="K55" s="34" t="n"/>
      <c r="L55" s="13" t="n"/>
      <c r="M55" s="13" t="n"/>
      <c r="N55" s="18" t="n"/>
      <c r="O55" s="35">
        <f>IF($E55="","",IFERROR($E55-'Parámetros'!$B$2,""))</f>
        <v/>
      </c>
      <c r="P55" s="20">
        <f>IF($A55="","",IF($N55="Cancelada","",IF(COUNTBLANK($A55:$N55)&gt;0,"Revisar datos incompletos",IFERROR(IF($I55&gt;VLOOKUP($J55,'Parámetros'!$E$11:$F$15,2,FALSE),"Revisar capacidad",IF($K55&gt;'Parámetros'!$B$4,"Revisar importe",IF(AND($O55&lt;0,$N55&lt;&gt;"Completada"),"Revisar fecha vencida",IF(AND($O55&lt;='Parámetros'!$B$3,$O55&gt;=0,$N55="Pendiente"),"Revisar pendiente próximo","")))),"Revisar vehículo"))))</f>
        <v/>
      </c>
    </row>
    <row r="56">
      <c r="A56" s="13" t="n"/>
      <c r="B56" s="13" t="n"/>
      <c r="C56" s="13" t="n"/>
      <c r="D56" s="13" t="n"/>
      <c r="E56" s="32" t="n"/>
      <c r="F56" s="33" t="n"/>
      <c r="G56" s="13" t="n"/>
      <c r="H56" s="13" t="n"/>
      <c r="I56" s="16" t="n"/>
      <c r="J56" s="13" t="n"/>
      <c r="K56" s="34" t="n"/>
      <c r="L56" s="13" t="n"/>
      <c r="M56" s="13" t="n"/>
      <c r="N56" s="18" t="n"/>
      <c r="O56" s="36">
        <f>IF($E56="","",IFERROR($E56-'Parámetros'!$B$2,""))</f>
        <v/>
      </c>
      <c r="P56" s="22">
        <f>IF($A56="","",IF($N56="Cancelada","",IF(COUNTBLANK($A56:$N56)&gt;0,"Revisar datos incompletos",IFERROR(IF($I56&gt;VLOOKUP($J56,'Parámetros'!$E$11:$F$15,2,FALSE),"Revisar capacidad",IF($K56&gt;'Parámetros'!$B$4,"Revisar importe",IF(AND($O56&lt;0,$N56&lt;&gt;"Completada"),"Revisar fecha vencida",IF(AND($O56&lt;='Parámetros'!$B$3,$O56&gt;=0,$N56="Pendiente"),"Revisar pendiente próximo","")))),"Revisar vehículo"))))</f>
        <v/>
      </c>
    </row>
    <row r="57">
      <c r="A57" s="13" t="n"/>
      <c r="B57" s="13" t="n"/>
      <c r="C57" s="13" t="n"/>
      <c r="D57" s="13" t="n"/>
      <c r="E57" s="32" t="n"/>
      <c r="F57" s="33" t="n"/>
      <c r="G57" s="13" t="n"/>
      <c r="H57" s="13" t="n"/>
      <c r="I57" s="16" t="n"/>
      <c r="J57" s="13" t="n"/>
      <c r="K57" s="34" t="n"/>
      <c r="L57" s="13" t="n"/>
      <c r="M57" s="13" t="n"/>
      <c r="N57" s="18" t="n"/>
      <c r="O57" s="35">
        <f>IF($E57="","",IFERROR($E57-'Parámetros'!$B$2,""))</f>
        <v/>
      </c>
      <c r="P57" s="20">
        <f>IF($A57="","",IF($N57="Cancelada","",IF(COUNTBLANK($A57:$N57)&gt;0,"Revisar datos incompletos",IFERROR(IF($I57&gt;VLOOKUP($J57,'Parámetros'!$E$11:$F$15,2,FALSE),"Revisar capacidad",IF($K57&gt;'Parámetros'!$B$4,"Revisar importe",IF(AND($O57&lt;0,$N57&lt;&gt;"Completada"),"Revisar fecha vencida",IF(AND($O57&lt;='Parámetros'!$B$3,$O57&gt;=0,$N57="Pendiente"),"Revisar pendiente próximo","")))),"Revisar vehículo"))))</f>
        <v/>
      </c>
    </row>
    <row r="58">
      <c r="A58" s="13" t="n"/>
      <c r="B58" s="13" t="n"/>
      <c r="C58" s="13" t="n"/>
      <c r="D58" s="13" t="n"/>
      <c r="E58" s="32" t="n"/>
      <c r="F58" s="33" t="n"/>
      <c r="G58" s="13" t="n"/>
      <c r="H58" s="13" t="n"/>
      <c r="I58" s="16" t="n"/>
      <c r="J58" s="13" t="n"/>
      <c r="K58" s="34" t="n"/>
      <c r="L58" s="13" t="n"/>
      <c r="M58" s="13" t="n"/>
      <c r="N58" s="18" t="n"/>
      <c r="O58" s="36">
        <f>IF($E58="","",IFERROR($E58-'Parámetros'!$B$2,""))</f>
        <v/>
      </c>
      <c r="P58" s="22">
        <f>IF($A58="","",IF($N58="Cancelada","",IF(COUNTBLANK($A58:$N58)&gt;0,"Revisar datos incompletos",IFERROR(IF($I58&gt;VLOOKUP($J58,'Parámetros'!$E$11:$F$15,2,FALSE),"Revisar capacidad",IF($K58&gt;'Parámetros'!$B$4,"Revisar importe",IF(AND($O58&lt;0,$N58&lt;&gt;"Completada"),"Revisar fecha vencida",IF(AND($O58&lt;='Parámetros'!$B$3,$O58&gt;=0,$N58="Pendiente"),"Revisar pendiente próximo","")))),"Revisar vehículo"))))</f>
        <v/>
      </c>
    </row>
    <row r="59">
      <c r="A59" s="13" t="n"/>
      <c r="B59" s="13" t="n"/>
      <c r="C59" s="13" t="n"/>
      <c r="D59" s="13" t="n"/>
      <c r="E59" s="32" t="n"/>
      <c r="F59" s="33" t="n"/>
      <c r="G59" s="13" t="n"/>
      <c r="H59" s="13" t="n"/>
      <c r="I59" s="16" t="n"/>
      <c r="J59" s="13" t="n"/>
      <c r="K59" s="34" t="n"/>
      <c r="L59" s="13" t="n"/>
      <c r="M59" s="13" t="n"/>
      <c r="N59" s="18" t="n"/>
      <c r="O59" s="35">
        <f>IF($E59="","",IFERROR($E59-'Parámetros'!$B$2,""))</f>
        <v/>
      </c>
      <c r="P59" s="20">
        <f>IF($A59="","",IF($N59="Cancelada","",IF(COUNTBLANK($A59:$N59)&gt;0,"Revisar datos incompletos",IFERROR(IF($I59&gt;VLOOKUP($J59,'Parámetros'!$E$11:$F$15,2,FALSE),"Revisar capacidad",IF($K59&gt;'Parámetros'!$B$4,"Revisar importe",IF(AND($O59&lt;0,$N59&lt;&gt;"Completada"),"Revisar fecha vencida",IF(AND($O59&lt;='Parámetros'!$B$3,$O59&gt;=0,$N59="Pendiente"),"Revisar pendiente próximo","")))),"Revisar vehículo"))))</f>
        <v/>
      </c>
    </row>
    <row r="60">
      <c r="A60" s="13" t="n"/>
      <c r="B60" s="13" t="n"/>
      <c r="C60" s="13" t="n"/>
      <c r="D60" s="13" t="n"/>
      <c r="E60" s="32" t="n"/>
      <c r="F60" s="33" t="n"/>
      <c r="G60" s="13" t="n"/>
      <c r="H60" s="13" t="n"/>
      <c r="I60" s="16" t="n"/>
      <c r="J60" s="13" t="n"/>
      <c r="K60" s="34" t="n"/>
      <c r="L60" s="13" t="n"/>
      <c r="M60" s="13" t="n"/>
      <c r="N60" s="18" t="n"/>
      <c r="O60" s="36">
        <f>IF($E60="","",IFERROR($E60-'Parámetros'!$B$2,""))</f>
        <v/>
      </c>
      <c r="P60" s="22">
        <f>IF($A60="","",IF($N60="Cancelada","",IF(COUNTBLANK($A60:$N60)&gt;0,"Revisar datos incompletos",IFERROR(IF($I60&gt;VLOOKUP($J60,'Parámetros'!$E$11:$F$15,2,FALSE),"Revisar capacidad",IF($K60&gt;'Parámetros'!$B$4,"Revisar importe",IF(AND($O60&lt;0,$N60&lt;&gt;"Completada"),"Revisar fecha vencida",IF(AND($O60&lt;='Parámetros'!$B$3,$O60&gt;=0,$N60="Pendiente"),"Revisar pendiente próximo","")))),"Revisar vehículo"))))</f>
        <v/>
      </c>
    </row>
    <row r="61">
      <c r="A61" s="13" t="n"/>
      <c r="B61" s="13" t="n"/>
      <c r="C61" s="13" t="n"/>
      <c r="D61" s="13" t="n"/>
      <c r="E61" s="32" t="n"/>
      <c r="F61" s="33" t="n"/>
      <c r="G61" s="13" t="n"/>
      <c r="H61" s="13" t="n"/>
      <c r="I61" s="16" t="n"/>
      <c r="J61" s="13" t="n"/>
      <c r="K61" s="34" t="n"/>
      <c r="L61" s="13" t="n"/>
      <c r="M61" s="13" t="n"/>
      <c r="N61" s="18" t="n"/>
      <c r="O61" s="35">
        <f>IF($E61="","",IFERROR($E61-'Parámetros'!$B$2,""))</f>
        <v/>
      </c>
      <c r="P61" s="20">
        <f>IF($A61="","",IF($N61="Cancelada","",IF(COUNTBLANK($A61:$N61)&gt;0,"Revisar datos incompletos",IFERROR(IF($I61&gt;VLOOKUP($J61,'Parámetros'!$E$11:$F$15,2,FALSE),"Revisar capacidad",IF($K61&gt;'Parámetros'!$B$4,"Revisar importe",IF(AND($O61&lt;0,$N61&lt;&gt;"Completada"),"Revisar fecha vencida",IF(AND($O61&lt;='Parámetros'!$B$3,$O61&gt;=0,$N61="Pendiente"),"Revisar pendiente próximo","")))),"Revisar vehículo"))))</f>
        <v/>
      </c>
    </row>
    <row r="62">
      <c r="A62" s="13" t="n"/>
      <c r="B62" s="13" t="n"/>
      <c r="C62" s="13" t="n"/>
      <c r="D62" s="13" t="n"/>
      <c r="E62" s="32" t="n"/>
      <c r="F62" s="33" t="n"/>
      <c r="G62" s="13" t="n"/>
      <c r="H62" s="13" t="n"/>
      <c r="I62" s="16" t="n"/>
      <c r="J62" s="13" t="n"/>
      <c r="K62" s="34" t="n"/>
      <c r="L62" s="13" t="n"/>
      <c r="M62" s="13" t="n"/>
      <c r="N62" s="18" t="n"/>
      <c r="O62" s="36">
        <f>IF($E62="","",IFERROR($E62-'Parámetros'!$B$2,""))</f>
        <v/>
      </c>
      <c r="P62" s="22">
        <f>IF($A62="","",IF($N62="Cancelada","",IF(COUNTBLANK($A62:$N62)&gt;0,"Revisar datos incompletos",IFERROR(IF($I62&gt;VLOOKUP($J62,'Parámetros'!$E$11:$F$15,2,FALSE),"Revisar capacidad",IF($K62&gt;'Parámetros'!$B$4,"Revisar importe",IF(AND($O62&lt;0,$N62&lt;&gt;"Completada"),"Revisar fecha vencida",IF(AND($O62&lt;='Parámetros'!$B$3,$O62&gt;=0,$N62="Pendiente"),"Revisar pendiente próximo","")))),"Revisar vehículo"))))</f>
        <v/>
      </c>
    </row>
    <row r="63">
      <c r="A63" s="13" t="n"/>
      <c r="B63" s="13" t="n"/>
      <c r="C63" s="13" t="n"/>
      <c r="D63" s="13" t="n"/>
      <c r="E63" s="32" t="n"/>
      <c r="F63" s="33" t="n"/>
      <c r="G63" s="13" t="n"/>
      <c r="H63" s="13" t="n"/>
      <c r="I63" s="16" t="n"/>
      <c r="J63" s="13" t="n"/>
      <c r="K63" s="34" t="n"/>
      <c r="L63" s="13" t="n"/>
      <c r="M63" s="13" t="n"/>
      <c r="N63" s="18" t="n"/>
      <c r="O63" s="35">
        <f>IF($E63="","",IFERROR($E63-'Parámetros'!$B$2,""))</f>
        <v/>
      </c>
      <c r="P63" s="20">
        <f>IF($A63="","",IF($N63="Cancelada","",IF(COUNTBLANK($A63:$N63)&gt;0,"Revisar datos incompletos",IFERROR(IF($I63&gt;VLOOKUP($J63,'Parámetros'!$E$11:$F$15,2,FALSE),"Revisar capacidad",IF($K63&gt;'Parámetros'!$B$4,"Revisar importe",IF(AND($O63&lt;0,$N63&lt;&gt;"Completada"),"Revisar fecha vencida",IF(AND($O63&lt;='Parámetros'!$B$3,$O63&gt;=0,$N63="Pendiente"),"Revisar pendiente próximo","")))),"Revisar vehículo"))))</f>
        <v/>
      </c>
    </row>
    <row r="64">
      <c r="A64" s="13" t="n"/>
      <c r="B64" s="13" t="n"/>
      <c r="C64" s="13" t="n"/>
      <c r="D64" s="13" t="n"/>
      <c r="E64" s="32" t="n"/>
      <c r="F64" s="33" t="n"/>
      <c r="G64" s="13" t="n"/>
      <c r="H64" s="13" t="n"/>
      <c r="I64" s="16" t="n"/>
      <c r="J64" s="13" t="n"/>
      <c r="K64" s="34" t="n"/>
      <c r="L64" s="13" t="n"/>
      <c r="M64" s="13" t="n"/>
      <c r="N64" s="18" t="n"/>
      <c r="O64" s="36">
        <f>IF($E64="","",IFERROR($E64-'Parámetros'!$B$2,""))</f>
        <v/>
      </c>
      <c r="P64" s="22">
        <f>IF($A64="","",IF($N64="Cancelada","",IF(COUNTBLANK($A64:$N64)&gt;0,"Revisar datos incompletos",IFERROR(IF($I64&gt;VLOOKUP($J64,'Parámetros'!$E$11:$F$15,2,FALSE),"Revisar capacidad",IF($K64&gt;'Parámetros'!$B$4,"Revisar importe",IF(AND($O64&lt;0,$N64&lt;&gt;"Completada"),"Revisar fecha vencida",IF(AND($O64&lt;='Parámetros'!$B$3,$O64&gt;=0,$N64="Pendiente"),"Revisar pendiente próximo","")))),"Revisar vehículo"))))</f>
        <v/>
      </c>
    </row>
    <row r="65">
      <c r="A65" s="13" t="n"/>
      <c r="B65" s="13" t="n"/>
      <c r="C65" s="13" t="n"/>
      <c r="D65" s="13" t="n"/>
      <c r="E65" s="32" t="n"/>
      <c r="F65" s="33" t="n"/>
      <c r="G65" s="13" t="n"/>
      <c r="H65" s="13" t="n"/>
      <c r="I65" s="16" t="n"/>
      <c r="J65" s="13" t="n"/>
      <c r="K65" s="34" t="n"/>
      <c r="L65" s="13" t="n"/>
      <c r="M65" s="13" t="n"/>
      <c r="N65" s="18" t="n"/>
      <c r="O65" s="35">
        <f>IF($E65="","",IFERROR($E65-'Parámetros'!$B$2,""))</f>
        <v/>
      </c>
      <c r="P65" s="20">
        <f>IF($A65="","",IF($N65="Cancelada","",IF(COUNTBLANK($A65:$N65)&gt;0,"Revisar datos incompletos",IFERROR(IF($I65&gt;VLOOKUP($J65,'Parámetros'!$E$11:$F$15,2,FALSE),"Revisar capacidad",IF($K65&gt;'Parámetros'!$B$4,"Revisar importe",IF(AND($O65&lt;0,$N65&lt;&gt;"Completada"),"Revisar fecha vencida",IF(AND($O65&lt;='Parámetros'!$B$3,$O65&gt;=0,$N65="Pendiente"),"Revisar pendiente próximo","")))),"Revisar vehículo"))))</f>
        <v/>
      </c>
    </row>
    <row r="66">
      <c r="A66" s="13" t="n"/>
      <c r="B66" s="13" t="n"/>
      <c r="C66" s="13" t="n"/>
      <c r="D66" s="13" t="n"/>
      <c r="E66" s="32" t="n"/>
      <c r="F66" s="33" t="n"/>
      <c r="G66" s="13" t="n"/>
      <c r="H66" s="13" t="n"/>
      <c r="I66" s="16" t="n"/>
      <c r="J66" s="13" t="n"/>
      <c r="K66" s="34" t="n"/>
      <c r="L66" s="13" t="n"/>
      <c r="M66" s="13" t="n"/>
      <c r="N66" s="18" t="n"/>
      <c r="O66" s="36">
        <f>IF($E66="","",IFERROR($E66-'Parámetros'!$B$2,""))</f>
        <v/>
      </c>
      <c r="P66" s="22">
        <f>IF($A66="","",IF($N66="Cancelada","",IF(COUNTBLANK($A66:$N66)&gt;0,"Revisar datos incompletos",IFERROR(IF($I66&gt;VLOOKUP($J66,'Parámetros'!$E$11:$F$15,2,FALSE),"Revisar capacidad",IF($K66&gt;'Parámetros'!$B$4,"Revisar importe",IF(AND($O66&lt;0,$N66&lt;&gt;"Completada"),"Revisar fecha vencida",IF(AND($O66&lt;='Parámetros'!$B$3,$O66&gt;=0,$N66="Pendiente"),"Revisar pendiente próximo","")))),"Revisar vehículo"))))</f>
        <v/>
      </c>
    </row>
    <row r="67">
      <c r="A67" s="13" t="n"/>
      <c r="B67" s="13" t="n"/>
      <c r="C67" s="13" t="n"/>
      <c r="D67" s="13" t="n"/>
      <c r="E67" s="32" t="n"/>
      <c r="F67" s="33" t="n"/>
      <c r="G67" s="13" t="n"/>
      <c r="H67" s="13" t="n"/>
      <c r="I67" s="16" t="n"/>
      <c r="J67" s="13" t="n"/>
      <c r="K67" s="34" t="n"/>
      <c r="L67" s="13" t="n"/>
      <c r="M67" s="13" t="n"/>
      <c r="N67" s="18" t="n"/>
      <c r="O67" s="35">
        <f>IF($E67="","",IFERROR($E67-'Parámetros'!$B$2,""))</f>
        <v/>
      </c>
      <c r="P67" s="20">
        <f>IF($A67="","",IF($N67="Cancelada","",IF(COUNTBLANK($A67:$N67)&gt;0,"Revisar datos incompletos",IFERROR(IF($I67&gt;VLOOKUP($J67,'Parámetros'!$E$11:$F$15,2,FALSE),"Revisar capacidad",IF($K67&gt;'Parámetros'!$B$4,"Revisar importe",IF(AND($O67&lt;0,$N67&lt;&gt;"Completada"),"Revisar fecha vencida",IF(AND($O67&lt;='Parámetros'!$B$3,$O67&gt;=0,$N67="Pendiente"),"Revisar pendiente próximo","")))),"Revisar vehículo"))))</f>
        <v/>
      </c>
    </row>
    <row r="68">
      <c r="A68" s="13" t="n"/>
      <c r="B68" s="13" t="n"/>
      <c r="C68" s="13" t="n"/>
      <c r="D68" s="13" t="n"/>
      <c r="E68" s="32" t="n"/>
      <c r="F68" s="33" t="n"/>
      <c r="G68" s="13" t="n"/>
      <c r="H68" s="13" t="n"/>
      <c r="I68" s="16" t="n"/>
      <c r="J68" s="13" t="n"/>
      <c r="K68" s="34" t="n"/>
      <c r="L68" s="13" t="n"/>
      <c r="M68" s="13" t="n"/>
      <c r="N68" s="18" t="n"/>
      <c r="O68" s="36">
        <f>IF($E68="","",IFERROR($E68-'Parámetros'!$B$2,""))</f>
        <v/>
      </c>
      <c r="P68" s="22">
        <f>IF($A68="","",IF($N68="Cancelada","",IF(COUNTBLANK($A68:$N68)&gt;0,"Revisar datos incompletos",IFERROR(IF($I68&gt;VLOOKUP($J68,'Parámetros'!$E$11:$F$15,2,FALSE),"Revisar capacidad",IF($K68&gt;'Parámetros'!$B$4,"Revisar importe",IF(AND($O68&lt;0,$N68&lt;&gt;"Completada"),"Revisar fecha vencida",IF(AND($O68&lt;='Parámetros'!$B$3,$O68&gt;=0,$N68="Pendiente"),"Revisar pendiente próximo","")))),"Revisar vehículo"))))</f>
        <v/>
      </c>
    </row>
    <row r="69">
      <c r="A69" s="13" t="n"/>
      <c r="B69" s="13" t="n"/>
      <c r="C69" s="13" t="n"/>
      <c r="D69" s="13" t="n"/>
      <c r="E69" s="32" t="n"/>
      <c r="F69" s="33" t="n"/>
      <c r="G69" s="13" t="n"/>
      <c r="H69" s="13" t="n"/>
      <c r="I69" s="16" t="n"/>
      <c r="J69" s="13" t="n"/>
      <c r="K69" s="34" t="n"/>
      <c r="L69" s="13" t="n"/>
      <c r="M69" s="13" t="n"/>
      <c r="N69" s="18" t="n"/>
      <c r="O69" s="35">
        <f>IF($E69="","",IFERROR($E69-'Parámetros'!$B$2,""))</f>
        <v/>
      </c>
      <c r="P69" s="20">
        <f>IF($A69="","",IF($N69="Cancelada","",IF(COUNTBLANK($A69:$N69)&gt;0,"Revisar datos incompletos",IFERROR(IF($I69&gt;VLOOKUP($J69,'Parámetros'!$E$11:$F$15,2,FALSE),"Revisar capacidad",IF($K69&gt;'Parámetros'!$B$4,"Revisar importe",IF(AND($O69&lt;0,$N69&lt;&gt;"Completada"),"Revisar fecha vencida",IF(AND($O69&lt;='Parámetros'!$B$3,$O69&gt;=0,$N69="Pendiente"),"Revisar pendiente próximo","")))),"Revisar vehículo"))))</f>
        <v/>
      </c>
    </row>
    <row r="70">
      <c r="A70" s="13" t="n"/>
      <c r="B70" s="13" t="n"/>
      <c r="C70" s="13" t="n"/>
      <c r="D70" s="13" t="n"/>
      <c r="E70" s="32" t="n"/>
      <c r="F70" s="33" t="n"/>
      <c r="G70" s="13" t="n"/>
      <c r="H70" s="13" t="n"/>
      <c r="I70" s="16" t="n"/>
      <c r="J70" s="13" t="n"/>
      <c r="K70" s="34" t="n"/>
      <c r="L70" s="13" t="n"/>
      <c r="M70" s="13" t="n"/>
      <c r="N70" s="18" t="n"/>
      <c r="O70" s="36">
        <f>IF($E70="","",IFERROR($E70-'Parámetros'!$B$2,""))</f>
        <v/>
      </c>
      <c r="P70" s="22">
        <f>IF($A70="","",IF($N70="Cancelada","",IF(COUNTBLANK($A70:$N70)&gt;0,"Revisar datos incompletos",IFERROR(IF($I70&gt;VLOOKUP($J70,'Parámetros'!$E$11:$F$15,2,FALSE),"Revisar capacidad",IF($K70&gt;'Parámetros'!$B$4,"Revisar importe",IF(AND($O70&lt;0,$N70&lt;&gt;"Completada"),"Revisar fecha vencida",IF(AND($O70&lt;='Parámetros'!$B$3,$O70&gt;=0,$N70="Pendiente"),"Revisar pendiente próximo","")))),"Revisar vehículo"))))</f>
        <v/>
      </c>
    </row>
    <row r="71">
      <c r="A71" s="13" t="n"/>
      <c r="B71" s="13" t="n"/>
      <c r="C71" s="13" t="n"/>
      <c r="D71" s="13" t="n"/>
      <c r="E71" s="32" t="n"/>
      <c r="F71" s="33" t="n"/>
      <c r="G71" s="13" t="n"/>
      <c r="H71" s="13" t="n"/>
      <c r="I71" s="16" t="n"/>
      <c r="J71" s="13" t="n"/>
      <c r="K71" s="34" t="n"/>
      <c r="L71" s="13" t="n"/>
      <c r="M71" s="13" t="n"/>
      <c r="N71" s="18" t="n"/>
      <c r="O71" s="35">
        <f>IF($E71="","",IFERROR($E71-'Parámetros'!$B$2,""))</f>
        <v/>
      </c>
      <c r="P71" s="20">
        <f>IF($A71="","",IF($N71="Cancelada","",IF(COUNTBLANK($A71:$N71)&gt;0,"Revisar datos incompletos",IFERROR(IF($I71&gt;VLOOKUP($J71,'Parámetros'!$E$11:$F$15,2,FALSE),"Revisar capacidad",IF($K71&gt;'Parámetros'!$B$4,"Revisar importe",IF(AND($O71&lt;0,$N71&lt;&gt;"Completada"),"Revisar fecha vencida",IF(AND($O71&lt;='Parámetros'!$B$3,$O71&gt;=0,$N71="Pendiente"),"Revisar pendiente próximo","")))),"Revisar vehículo"))))</f>
        <v/>
      </c>
    </row>
    <row r="72">
      <c r="A72" s="13" t="n"/>
      <c r="B72" s="13" t="n"/>
      <c r="C72" s="13" t="n"/>
      <c r="D72" s="13" t="n"/>
      <c r="E72" s="32" t="n"/>
      <c r="F72" s="33" t="n"/>
      <c r="G72" s="13" t="n"/>
      <c r="H72" s="13" t="n"/>
      <c r="I72" s="16" t="n"/>
      <c r="J72" s="13" t="n"/>
      <c r="K72" s="34" t="n"/>
      <c r="L72" s="13" t="n"/>
      <c r="M72" s="13" t="n"/>
      <c r="N72" s="18" t="n"/>
      <c r="O72" s="36">
        <f>IF($E72="","",IFERROR($E72-'Parámetros'!$B$2,""))</f>
        <v/>
      </c>
      <c r="P72" s="22">
        <f>IF($A72="","",IF($N72="Cancelada","",IF(COUNTBLANK($A72:$N72)&gt;0,"Revisar datos incompletos",IFERROR(IF($I72&gt;VLOOKUP($J72,'Parámetros'!$E$11:$F$15,2,FALSE),"Revisar capacidad",IF($K72&gt;'Parámetros'!$B$4,"Revisar importe",IF(AND($O72&lt;0,$N72&lt;&gt;"Completada"),"Revisar fecha vencida",IF(AND($O72&lt;='Parámetros'!$B$3,$O72&gt;=0,$N72="Pendiente"),"Revisar pendiente próximo","")))),"Revisar vehículo"))))</f>
        <v/>
      </c>
    </row>
    <row r="73">
      <c r="A73" s="13" t="n"/>
      <c r="B73" s="13" t="n"/>
      <c r="C73" s="13" t="n"/>
      <c r="D73" s="13" t="n"/>
      <c r="E73" s="32" t="n"/>
      <c r="F73" s="33" t="n"/>
      <c r="G73" s="13" t="n"/>
      <c r="H73" s="13" t="n"/>
      <c r="I73" s="16" t="n"/>
      <c r="J73" s="13" t="n"/>
      <c r="K73" s="34" t="n"/>
      <c r="L73" s="13" t="n"/>
      <c r="M73" s="13" t="n"/>
      <c r="N73" s="18" t="n"/>
      <c r="O73" s="35">
        <f>IF($E73="","",IFERROR($E73-'Parámetros'!$B$2,""))</f>
        <v/>
      </c>
      <c r="P73" s="20">
        <f>IF($A73="","",IF($N73="Cancelada","",IF(COUNTBLANK($A73:$N73)&gt;0,"Revisar datos incompletos",IFERROR(IF($I73&gt;VLOOKUP($J73,'Parámetros'!$E$11:$F$15,2,FALSE),"Revisar capacidad",IF($K73&gt;'Parámetros'!$B$4,"Revisar importe",IF(AND($O73&lt;0,$N73&lt;&gt;"Completada"),"Revisar fecha vencida",IF(AND($O73&lt;='Parámetros'!$B$3,$O73&gt;=0,$N73="Pendiente"),"Revisar pendiente próximo","")))),"Revisar vehículo"))))</f>
        <v/>
      </c>
    </row>
    <row r="74">
      <c r="A74" s="13" t="n"/>
      <c r="B74" s="13" t="n"/>
      <c r="C74" s="13" t="n"/>
      <c r="D74" s="13" t="n"/>
      <c r="E74" s="32" t="n"/>
      <c r="F74" s="33" t="n"/>
      <c r="G74" s="13" t="n"/>
      <c r="H74" s="13" t="n"/>
      <c r="I74" s="16" t="n"/>
      <c r="J74" s="13" t="n"/>
      <c r="K74" s="34" t="n"/>
      <c r="L74" s="13" t="n"/>
      <c r="M74" s="13" t="n"/>
      <c r="N74" s="18" t="n"/>
      <c r="O74" s="36">
        <f>IF($E74="","",IFERROR($E74-'Parámetros'!$B$2,""))</f>
        <v/>
      </c>
      <c r="P74" s="22">
        <f>IF($A74="","",IF($N74="Cancelada","",IF(COUNTBLANK($A74:$N74)&gt;0,"Revisar datos incompletos",IFERROR(IF($I74&gt;VLOOKUP($J74,'Parámetros'!$E$11:$F$15,2,FALSE),"Revisar capacidad",IF($K74&gt;'Parámetros'!$B$4,"Revisar importe",IF(AND($O74&lt;0,$N74&lt;&gt;"Completada"),"Revisar fecha vencida",IF(AND($O74&lt;='Parámetros'!$B$3,$O74&gt;=0,$N74="Pendiente"),"Revisar pendiente próximo","")))),"Revisar vehículo"))))</f>
        <v/>
      </c>
    </row>
    <row r="75">
      <c r="A75" s="13" t="n"/>
      <c r="B75" s="13" t="n"/>
      <c r="C75" s="13" t="n"/>
      <c r="D75" s="13" t="n"/>
      <c r="E75" s="32" t="n"/>
      <c r="F75" s="33" t="n"/>
      <c r="G75" s="13" t="n"/>
      <c r="H75" s="13" t="n"/>
      <c r="I75" s="16" t="n"/>
      <c r="J75" s="13" t="n"/>
      <c r="K75" s="34" t="n"/>
      <c r="L75" s="13" t="n"/>
      <c r="M75" s="13" t="n"/>
      <c r="N75" s="18" t="n"/>
      <c r="O75" s="35">
        <f>IF($E75="","",IFERROR($E75-'Parámetros'!$B$2,""))</f>
        <v/>
      </c>
      <c r="P75" s="20">
        <f>IF($A75="","",IF($N75="Cancelada","",IF(COUNTBLANK($A75:$N75)&gt;0,"Revisar datos incompletos",IFERROR(IF($I75&gt;VLOOKUP($J75,'Parámetros'!$E$11:$F$15,2,FALSE),"Revisar capacidad",IF($K75&gt;'Parámetros'!$B$4,"Revisar importe",IF(AND($O75&lt;0,$N75&lt;&gt;"Completada"),"Revisar fecha vencida",IF(AND($O75&lt;='Parámetros'!$B$3,$O75&gt;=0,$N75="Pendiente"),"Revisar pendiente próximo","")))),"Revisar vehículo"))))</f>
        <v/>
      </c>
    </row>
    <row r="76">
      <c r="A76" s="13" t="n"/>
      <c r="B76" s="13" t="n"/>
      <c r="C76" s="13" t="n"/>
      <c r="D76" s="13" t="n"/>
      <c r="E76" s="32" t="n"/>
      <c r="F76" s="33" t="n"/>
      <c r="G76" s="13" t="n"/>
      <c r="H76" s="13" t="n"/>
      <c r="I76" s="16" t="n"/>
      <c r="J76" s="13" t="n"/>
      <c r="K76" s="34" t="n"/>
      <c r="L76" s="13" t="n"/>
      <c r="M76" s="13" t="n"/>
      <c r="N76" s="18" t="n"/>
      <c r="O76" s="36">
        <f>IF($E76="","",IFERROR($E76-'Parámetros'!$B$2,""))</f>
        <v/>
      </c>
      <c r="P76" s="22">
        <f>IF($A76="","",IF($N76="Cancelada","",IF(COUNTBLANK($A76:$N76)&gt;0,"Revisar datos incompletos",IFERROR(IF($I76&gt;VLOOKUP($J76,'Parámetros'!$E$11:$F$15,2,FALSE),"Revisar capacidad",IF($K76&gt;'Parámetros'!$B$4,"Revisar importe",IF(AND($O76&lt;0,$N76&lt;&gt;"Completada"),"Revisar fecha vencida",IF(AND($O76&lt;='Parámetros'!$B$3,$O76&gt;=0,$N76="Pendiente"),"Revisar pendiente próximo","")))),"Revisar vehículo"))))</f>
        <v/>
      </c>
    </row>
    <row r="77">
      <c r="A77" s="13" t="n"/>
      <c r="B77" s="13" t="n"/>
      <c r="C77" s="13" t="n"/>
      <c r="D77" s="13" t="n"/>
      <c r="E77" s="32" t="n"/>
      <c r="F77" s="33" t="n"/>
      <c r="G77" s="13" t="n"/>
      <c r="H77" s="13" t="n"/>
      <c r="I77" s="16" t="n"/>
      <c r="J77" s="13" t="n"/>
      <c r="K77" s="34" t="n"/>
      <c r="L77" s="13" t="n"/>
      <c r="M77" s="13" t="n"/>
      <c r="N77" s="18" t="n"/>
      <c r="O77" s="35">
        <f>IF($E77="","",IFERROR($E77-'Parámetros'!$B$2,""))</f>
        <v/>
      </c>
      <c r="P77" s="20">
        <f>IF($A77="","",IF($N77="Cancelada","",IF(COUNTBLANK($A77:$N77)&gt;0,"Revisar datos incompletos",IFERROR(IF($I77&gt;VLOOKUP($J77,'Parámetros'!$E$11:$F$15,2,FALSE),"Revisar capacidad",IF($K77&gt;'Parámetros'!$B$4,"Revisar importe",IF(AND($O77&lt;0,$N77&lt;&gt;"Completada"),"Revisar fecha vencida",IF(AND($O77&lt;='Parámetros'!$B$3,$O77&gt;=0,$N77="Pendiente"),"Revisar pendiente próximo","")))),"Revisar vehículo"))))</f>
        <v/>
      </c>
    </row>
    <row r="78">
      <c r="A78" s="13" t="n"/>
      <c r="B78" s="13" t="n"/>
      <c r="C78" s="13" t="n"/>
      <c r="D78" s="13" t="n"/>
      <c r="E78" s="32" t="n"/>
      <c r="F78" s="33" t="n"/>
      <c r="G78" s="13" t="n"/>
      <c r="H78" s="13" t="n"/>
      <c r="I78" s="16" t="n"/>
      <c r="J78" s="13" t="n"/>
      <c r="K78" s="34" t="n"/>
      <c r="L78" s="13" t="n"/>
      <c r="M78" s="13" t="n"/>
      <c r="N78" s="18" t="n"/>
      <c r="O78" s="36">
        <f>IF($E78="","",IFERROR($E78-'Parámetros'!$B$2,""))</f>
        <v/>
      </c>
      <c r="P78" s="22">
        <f>IF($A78="","",IF($N78="Cancelada","",IF(COUNTBLANK($A78:$N78)&gt;0,"Revisar datos incompletos",IFERROR(IF($I78&gt;VLOOKUP($J78,'Parámetros'!$E$11:$F$15,2,FALSE),"Revisar capacidad",IF($K78&gt;'Parámetros'!$B$4,"Revisar importe",IF(AND($O78&lt;0,$N78&lt;&gt;"Completada"),"Revisar fecha vencida",IF(AND($O78&lt;='Parámetros'!$B$3,$O78&gt;=0,$N78="Pendiente"),"Revisar pendiente próximo","")))),"Revisar vehículo"))))</f>
        <v/>
      </c>
    </row>
    <row r="79">
      <c r="A79" s="13" t="n"/>
      <c r="B79" s="13" t="n"/>
      <c r="C79" s="13" t="n"/>
      <c r="D79" s="13" t="n"/>
      <c r="E79" s="32" t="n"/>
      <c r="F79" s="33" t="n"/>
      <c r="G79" s="13" t="n"/>
      <c r="H79" s="13" t="n"/>
      <c r="I79" s="16" t="n"/>
      <c r="J79" s="13" t="n"/>
      <c r="K79" s="34" t="n"/>
      <c r="L79" s="13" t="n"/>
      <c r="M79" s="13" t="n"/>
      <c r="N79" s="18" t="n"/>
      <c r="O79" s="35">
        <f>IF($E79="","",IFERROR($E79-'Parámetros'!$B$2,""))</f>
        <v/>
      </c>
      <c r="P79" s="20">
        <f>IF($A79="","",IF($N79="Cancelada","",IF(COUNTBLANK($A79:$N79)&gt;0,"Revisar datos incompletos",IFERROR(IF($I79&gt;VLOOKUP($J79,'Parámetros'!$E$11:$F$15,2,FALSE),"Revisar capacidad",IF($K79&gt;'Parámetros'!$B$4,"Revisar importe",IF(AND($O79&lt;0,$N79&lt;&gt;"Completada"),"Revisar fecha vencida",IF(AND($O79&lt;='Parámetros'!$B$3,$O79&gt;=0,$N79="Pendiente"),"Revisar pendiente próximo","")))),"Revisar vehículo"))))</f>
        <v/>
      </c>
    </row>
    <row r="80">
      <c r="A80" s="13" t="n"/>
      <c r="B80" s="13" t="n"/>
      <c r="C80" s="13" t="n"/>
      <c r="D80" s="13" t="n"/>
      <c r="E80" s="32" t="n"/>
      <c r="F80" s="33" t="n"/>
      <c r="G80" s="13" t="n"/>
      <c r="H80" s="13" t="n"/>
      <c r="I80" s="16" t="n"/>
      <c r="J80" s="13" t="n"/>
      <c r="K80" s="34" t="n"/>
      <c r="L80" s="13" t="n"/>
      <c r="M80" s="13" t="n"/>
      <c r="N80" s="18" t="n"/>
      <c r="O80" s="36">
        <f>IF($E80="","",IFERROR($E80-'Parámetros'!$B$2,""))</f>
        <v/>
      </c>
      <c r="P80" s="22">
        <f>IF($A80="","",IF($N80="Cancelada","",IF(COUNTBLANK($A80:$N80)&gt;0,"Revisar datos incompletos",IFERROR(IF($I80&gt;VLOOKUP($J80,'Parámetros'!$E$11:$F$15,2,FALSE),"Revisar capacidad",IF($K80&gt;'Parámetros'!$B$4,"Revisar importe",IF(AND($O80&lt;0,$N80&lt;&gt;"Completada"),"Revisar fecha vencida",IF(AND($O80&lt;='Parámetros'!$B$3,$O80&gt;=0,$N80="Pendiente"),"Revisar pendiente próximo","")))),"Revisar vehículo"))))</f>
        <v/>
      </c>
    </row>
    <row r="81">
      <c r="A81" s="13" t="n"/>
      <c r="B81" s="13" t="n"/>
      <c r="C81" s="13" t="n"/>
      <c r="D81" s="13" t="n"/>
      <c r="E81" s="32" t="n"/>
      <c r="F81" s="33" t="n"/>
      <c r="G81" s="13" t="n"/>
      <c r="H81" s="13" t="n"/>
      <c r="I81" s="16" t="n"/>
      <c r="J81" s="13" t="n"/>
      <c r="K81" s="34" t="n"/>
      <c r="L81" s="13" t="n"/>
      <c r="M81" s="13" t="n"/>
      <c r="N81" s="18" t="n"/>
      <c r="O81" s="35">
        <f>IF($E81="","",IFERROR($E81-'Parámetros'!$B$2,""))</f>
        <v/>
      </c>
      <c r="P81" s="20">
        <f>IF($A81="","",IF($N81="Cancelada","",IF(COUNTBLANK($A81:$N81)&gt;0,"Revisar datos incompletos",IFERROR(IF($I81&gt;VLOOKUP($J81,'Parámetros'!$E$11:$F$15,2,FALSE),"Revisar capacidad",IF($K81&gt;'Parámetros'!$B$4,"Revisar importe",IF(AND($O81&lt;0,$N81&lt;&gt;"Completada"),"Revisar fecha vencida",IF(AND($O81&lt;='Parámetros'!$B$3,$O81&gt;=0,$N81="Pendiente"),"Revisar pendiente próximo","")))),"Revisar vehículo"))))</f>
        <v/>
      </c>
    </row>
    <row r="82">
      <c r="A82" s="13" t="n"/>
      <c r="B82" s="13" t="n"/>
      <c r="C82" s="13" t="n"/>
      <c r="D82" s="13" t="n"/>
      <c r="E82" s="32" t="n"/>
      <c r="F82" s="33" t="n"/>
      <c r="G82" s="13" t="n"/>
      <c r="H82" s="13" t="n"/>
      <c r="I82" s="16" t="n"/>
      <c r="J82" s="13" t="n"/>
      <c r="K82" s="34" t="n"/>
      <c r="L82" s="13" t="n"/>
      <c r="M82" s="13" t="n"/>
      <c r="N82" s="18" t="n"/>
      <c r="O82" s="36">
        <f>IF($E82="","",IFERROR($E82-'Parámetros'!$B$2,""))</f>
        <v/>
      </c>
      <c r="P82" s="22">
        <f>IF($A82="","",IF($N82="Cancelada","",IF(COUNTBLANK($A82:$N82)&gt;0,"Revisar datos incompletos",IFERROR(IF($I82&gt;VLOOKUP($J82,'Parámetros'!$E$11:$F$15,2,FALSE),"Revisar capacidad",IF($K82&gt;'Parámetros'!$B$4,"Revisar importe",IF(AND($O82&lt;0,$N82&lt;&gt;"Completada"),"Revisar fecha vencida",IF(AND($O82&lt;='Parámetros'!$B$3,$O82&gt;=0,$N82="Pendiente"),"Revisar pendiente próximo","")))),"Revisar vehículo"))))</f>
        <v/>
      </c>
    </row>
    <row r="83">
      <c r="A83" s="13" t="n"/>
      <c r="B83" s="13" t="n"/>
      <c r="C83" s="13" t="n"/>
      <c r="D83" s="13" t="n"/>
      <c r="E83" s="32" t="n"/>
      <c r="F83" s="33" t="n"/>
      <c r="G83" s="13" t="n"/>
      <c r="H83" s="13" t="n"/>
      <c r="I83" s="16" t="n"/>
      <c r="J83" s="13" t="n"/>
      <c r="K83" s="34" t="n"/>
      <c r="L83" s="13" t="n"/>
      <c r="M83" s="13" t="n"/>
      <c r="N83" s="18" t="n"/>
      <c r="O83" s="35">
        <f>IF($E83="","",IFERROR($E83-'Parámetros'!$B$2,""))</f>
        <v/>
      </c>
      <c r="P83" s="20">
        <f>IF($A83="","",IF($N83="Cancelada","",IF(COUNTBLANK($A83:$N83)&gt;0,"Revisar datos incompletos",IFERROR(IF($I83&gt;VLOOKUP($J83,'Parámetros'!$E$11:$F$15,2,FALSE),"Revisar capacidad",IF($K83&gt;'Parámetros'!$B$4,"Revisar importe",IF(AND($O83&lt;0,$N83&lt;&gt;"Completada"),"Revisar fecha vencida",IF(AND($O83&lt;='Parámetros'!$B$3,$O83&gt;=0,$N83="Pendiente"),"Revisar pendiente próximo","")))),"Revisar vehículo"))))</f>
        <v/>
      </c>
    </row>
    <row r="84">
      <c r="A84" s="13" t="n"/>
      <c r="B84" s="13" t="n"/>
      <c r="C84" s="13" t="n"/>
      <c r="D84" s="13" t="n"/>
      <c r="E84" s="32" t="n"/>
      <c r="F84" s="33" t="n"/>
      <c r="G84" s="13" t="n"/>
      <c r="H84" s="13" t="n"/>
      <c r="I84" s="16" t="n"/>
      <c r="J84" s="13" t="n"/>
      <c r="K84" s="34" t="n"/>
      <c r="L84" s="13" t="n"/>
      <c r="M84" s="13" t="n"/>
      <c r="N84" s="18" t="n"/>
      <c r="O84" s="36">
        <f>IF($E84="","",IFERROR($E84-'Parámetros'!$B$2,""))</f>
        <v/>
      </c>
      <c r="P84" s="22">
        <f>IF($A84="","",IF($N84="Cancelada","",IF(COUNTBLANK($A84:$N84)&gt;0,"Revisar datos incompletos",IFERROR(IF($I84&gt;VLOOKUP($J84,'Parámetros'!$E$11:$F$15,2,FALSE),"Revisar capacidad",IF($K84&gt;'Parámetros'!$B$4,"Revisar importe",IF(AND($O84&lt;0,$N84&lt;&gt;"Completada"),"Revisar fecha vencida",IF(AND($O84&lt;='Parámetros'!$B$3,$O84&gt;=0,$N84="Pendiente"),"Revisar pendiente próximo","")))),"Revisar vehículo"))))</f>
        <v/>
      </c>
    </row>
    <row r="85">
      <c r="A85" s="13" t="n"/>
      <c r="B85" s="13" t="n"/>
      <c r="C85" s="13" t="n"/>
      <c r="D85" s="13" t="n"/>
      <c r="E85" s="32" t="n"/>
      <c r="F85" s="33" t="n"/>
      <c r="G85" s="13" t="n"/>
      <c r="H85" s="13" t="n"/>
      <c r="I85" s="16" t="n"/>
      <c r="J85" s="13" t="n"/>
      <c r="K85" s="34" t="n"/>
      <c r="L85" s="13" t="n"/>
      <c r="M85" s="13" t="n"/>
      <c r="N85" s="18" t="n"/>
      <c r="O85" s="35">
        <f>IF($E85="","",IFERROR($E85-'Parámetros'!$B$2,""))</f>
        <v/>
      </c>
      <c r="P85" s="20">
        <f>IF($A85="","",IF($N85="Cancelada","",IF(COUNTBLANK($A85:$N85)&gt;0,"Revisar datos incompletos",IFERROR(IF($I85&gt;VLOOKUP($J85,'Parámetros'!$E$11:$F$15,2,FALSE),"Revisar capacidad",IF($K85&gt;'Parámetros'!$B$4,"Revisar importe",IF(AND($O85&lt;0,$N85&lt;&gt;"Completada"),"Revisar fecha vencida",IF(AND($O85&lt;='Parámetros'!$B$3,$O85&gt;=0,$N85="Pendiente"),"Revisar pendiente próximo","")))),"Revisar vehículo"))))</f>
        <v/>
      </c>
    </row>
    <row r="86">
      <c r="A86" s="13" t="n"/>
      <c r="B86" s="13" t="n"/>
      <c r="C86" s="13" t="n"/>
      <c r="D86" s="13" t="n"/>
      <c r="E86" s="32" t="n"/>
      <c r="F86" s="33" t="n"/>
      <c r="G86" s="13" t="n"/>
      <c r="H86" s="13" t="n"/>
      <c r="I86" s="16" t="n"/>
      <c r="J86" s="13" t="n"/>
      <c r="K86" s="34" t="n"/>
      <c r="L86" s="13" t="n"/>
      <c r="M86" s="13" t="n"/>
      <c r="N86" s="18" t="n"/>
      <c r="O86" s="36">
        <f>IF($E86="","",IFERROR($E86-'Parámetros'!$B$2,""))</f>
        <v/>
      </c>
      <c r="P86" s="22">
        <f>IF($A86="","",IF($N86="Cancelada","",IF(COUNTBLANK($A86:$N86)&gt;0,"Revisar datos incompletos",IFERROR(IF($I86&gt;VLOOKUP($J86,'Parámetros'!$E$11:$F$15,2,FALSE),"Revisar capacidad",IF($K86&gt;'Parámetros'!$B$4,"Revisar importe",IF(AND($O86&lt;0,$N86&lt;&gt;"Completada"),"Revisar fecha vencida",IF(AND($O86&lt;='Parámetros'!$B$3,$O86&gt;=0,$N86="Pendiente"),"Revisar pendiente próximo","")))),"Revisar vehículo"))))</f>
        <v/>
      </c>
    </row>
    <row r="87">
      <c r="A87" s="13" t="n"/>
      <c r="B87" s="13" t="n"/>
      <c r="C87" s="13" t="n"/>
      <c r="D87" s="13" t="n"/>
      <c r="E87" s="32" t="n"/>
      <c r="F87" s="33" t="n"/>
      <c r="G87" s="13" t="n"/>
      <c r="H87" s="13" t="n"/>
      <c r="I87" s="16" t="n"/>
      <c r="J87" s="13" t="n"/>
      <c r="K87" s="34" t="n"/>
      <c r="L87" s="13" t="n"/>
      <c r="M87" s="13" t="n"/>
      <c r="N87" s="18" t="n"/>
      <c r="O87" s="35">
        <f>IF($E87="","",IFERROR($E87-'Parámetros'!$B$2,""))</f>
        <v/>
      </c>
      <c r="P87" s="20">
        <f>IF($A87="","",IF($N87="Cancelada","",IF(COUNTBLANK($A87:$N87)&gt;0,"Revisar datos incompletos",IFERROR(IF($I87&gt;VLOOKUP($J87,'Parámetros'!$E$11:$F$15,2,FALSE),"Revisar capacidad",IF($K87&gt;'Parámetros'!$B$4,"Revisar importe",IF(AND($O87&lt;0,$N87&lt;&gt;"Completada"),"Revisar fecha vencida",IF(AND($O87&lt;='Parámetros'!$B$3,$O87&gt;=0,$N87="Pendiente"),"Revisar pendiente próximo","")))),"Revisar vehículo"))))</f>
        <v/>
      </c>
    </row>
    <row r="88">
      <c r="A88" s="13" t="n"/>
      <c r="B88" s="13" t="n"/>
      <c r="C88" s="13" t="n"/>
      <c r="D88" s="13" t="n"/>
      <c r="E88" s="32" t="n"/>
      <c r="F88" s="33" t="n"/>
      <c r="G88" s="13" t="n"/>
      <c r="H88" s="13" t="n"/>
      <c r="I88" s="16" t="n"/>
      <c r="J88" s="13" t="n"/>
      <c r="K88" s="34" t="n"/>
      <c r="L88" s="13" t="n"/>
      <c r="M88" s="13" t="n"/>
      <c r="N88" s="18" t="n"/>
      <c r="O88" s="36">
        <f>IF($E88="","",IFERROR($E88-'Parámetros'!$B$2,""))</f>
        <v/>
      </c>
      <c r="P88" s="22">
        <f>IF($A88="","",IF($N88="Cancelada","",IF(COUNTBLANK($A88:$N88)&gt;0,"Revisar datos incompletos",IFERROR(IF($I88&gt;VLOOKUP($J88,'Parámetros'!$E$11:$F$15,2,FALSE),"Revisar capacidad",IF($K88&gt;'Parámetros'!$B$4,"Revisar importe",IF(AND($O88&lt;0,$N88&lt;&gt;"Completada"),"Revisar fecha vencida",IF(AND($O88&lt;='Parámetros'!$B$3,$O88&gt;=0,$N88="Pendiente"),"Revisar pendiente próximo","")))),"Revisar vehículo"))))</f>
        <v/>
      </c>
    </row>
    <row r="89">
      <c r="A89" s="13" t="n"/>
      <c r="B89" s="13" t="n"/>
      <c r="C89" s="13" t="n"/>
      <c r="D89" s="13" t="n"/>
      <c r="E89" s="32" t="n"/>
      <c r="F89" s="33" t="n"/>
      <c r="G89" s="13" t="n"/>
      <c r="H89" s="13" t="n"/>
      <c r="I89" s="16" t="n"/>
      <c r="J89" s="13" t="n"/>
      <c r="K89" s="34" t="n"/>
      <c r="L89" s="13" t="n"/>
      <c r="M89" s="13" t="n"/>
      <c r="N89" s="18" t="n"/>
      <c r="O89" s="35">
        <f>IF($E89="","",IFERROR($E89-'Parámetros'!$B$2,""))</f>
        <v/>
      </c>
      <c r="P89" s="20">
        <f>IF($A89="","",IF($N89="Cancelada","",IF(COUNTBLANK($A89:$N89)&gt;0,"Revisar datos incompletos",IFERROR(IF($I89&gt;VLOOKUP($J89,'Parámetros'!$E$11:$F$15,2,FALSE),"Revisar capacidad",IF($K89&gt;'Parámetros'!$B$4,"Revisar importe",IF(AND($O89&lt;0,$N89&lt;&gt;"Completada"),"Revisar fecha vencida",IF(AND($O89&lt;='Parámetros'!$B$3,$O89&gt;=0,$N89="Pendiente"),"Revisar pendiente próximo","")))),"Revisar vehículo"))))</f>
        <v/>
      </c>
    </row>
    <row r="90">
      <c r="A90" s="13" t="n"/>
      <c r="B90" s="13" t="n"/>
      <c r="C90" s="13" t="n"/>
      <c r="D90" s="13" t="n"/>
      <c r="E90" s="32" t="n"/>
      <c r="F90" s="33" t="n"/>
      <c r="G90" s="13" t="n"/>
      <c r="H90" s="13" t="n"/>
      <c r="I90" s="16" t="n"/>
      <c r="J90" s="13" t="n"/>
      <c r="K90" s="34" t="n"/>
      <c r="L90" s="13" t="n"/>
      <c r="M90" s="13" t="n"/>
      <c r="N90" s="18" t="n"/>
      <c r="O90" s="36">
        <f>IF($E90="","",IFERROR($E90-'Parámetros'!$B$2,""))</f>
        <v/>
      </c>
      <c r="P90" s="22">
        <f>IF($A90="","",IF($N90="Cancelada","",IF(COUNTBLANK($A90:$N90)&gt;0,"Revisar datos incompletos",IFERROR(IF($I90&gt;VLOOKUP($J90,'Parámetros'!$E$11:$F$15,2,FALSE),"Revisar capacidad",IF($K90&gt;'Parámetros'!$B$4,"Revisar importe",IF(AND($O90&lt;0,$N90&lt;&gt;"Completada"),"Revisar fecha vencida",IF(AND($O90&lt;='Parámetros'!$B$3,$O90&gt;=0,$N90="Pendiente"),"Revisar pendiente próximo","")))),"Revisar vehículo"))))</f>
        <v/>
      </c>
    </row>
    <row r="91">
      <c r="A91" s="13" t="n"/>
      <c r="B91" s="13" t="n"/>
      <c r="C91" s="13" t="n"/>
      <c r="D91" s="13" t="n"/>
      <c r="E91" s="32" t="n"/>
      <c r="F91" s="33" t="n"/>
      <c r="G91" s="13" t="n"/>
      <c r="H91" s="13" t="n"/>
      <c r="I91" s="16" t="n"/>
      <c r="J91" s="13" t="n"/>
      <c r="K91" s="34" t="n"/>
      <c r="L91" s="13" t="n"/>
      <c r="M91" s="13" t="n"/>
      <c r="N91" s="18" t="n"/>
      <c r="O91" s="35">
        <f>IF($E91="","",IFERROR($E91-'Parámetros'!$B$2,""))</f>
        <v/>
      </c>
      <c r="P91" s="20">
        <f>IF($A91="","",IF($N91="Cancelada","",IF(COUNTBLANK($A91:$N91)&gt;0,"Revisar datos incompletos",IFERROR(IF($I91&gt;VLOOKUP($J91,'Parámetros'!$E$11:$F$15,2,FALSE),"Revisar capacidad",IF($K91&gt;'Parámetros'!$B$4,"Revisar importe",IF(AND($O91&lt;0,$N91&lt;&gt;"Completada"),"Revisar fecha vencida",IF(AND($O91&lt;='Parámetros'!$B$3,$O91&gt;=0,$N91="Pendiente"),"Revisar pendiente próximo","")))),"Revisar vehículo"))))</f>
        <v/>
      </c>
    </row>
    <row r="92">
      <c r="A92" s="13" t="n"/>
      <c r="B92" s="13" t="n"/>
      <c r="C92" s="13" t="n"/>
      <c r="D92" s="13" t="n"/>
      <c r="E92" s="32" t="n"/>
      <c r="F92" s="33" t="n"/>
      <c r="G92" s="13" t="n"/>
      <c r="H92" s="13" t="n"/>
      <c r="I92" s="16" t="n"/>
      <c r="J92" s="13" t="n"/>
      <c r="K92" s="34" t="n"/>
      <c r="L92" s="13" t="n"/>
      <c r="M92" s="13" t="n"/>
      <c r="N92" s="18" t="n"/>
      <c r="O92" s="36">
        <f>IF($E92="","",IFERROR($E92-'Parámetros'!$B$2,""))</f>
        <v/>
      </c>
      <c r="P92" s="22">
        <f>IF($A92="","",IF($N92="Cancelada","",IF(COUNTBLANK($A92:$N92)&gt;0,"Revisar datos incompletos",IFERROR(IF($I92&gt;VLOOKUP($J92,'Parámetros'!$E$11:$F$15,2,FALSE),"Revisar capacidad",IF($K92&gt;'Parámetros'!$B$4,"Revisar importe",IF(AND($O92&lt;0,$N92&lt;&gt;"Completada"),"Revisar fecha vencida",IF(AND($O92&lt;='Parámetros'!$B$3,$O92&gt;=0,$N92="Pendiente"),"Revisar pendiente próximo","")))),"Revisar vehículo"))))</f>
        <v/>
      </c>
    </row>
    <row r="93">
      <c r="A93" s="13" t="n"/>
      <c r="B93" s="13" t="n"/>
      <c r="C93" s="13" t="n"/>
      <c r="D93" s="13" t="n"/>
      <c r="E93" s="32" t="n"/>
      <c r="F93" s="33" t="n"/>
      <c r="G93" s="13" t="n"/>
      <c r="H93" s="13" t="n"/>
      <c r="I93" s="16" t="n"/>
      <c r="J93" s="13" t="n"/>
      <c r="K93" s="34" t="n"/>
      <c r="L93" s="13" t="n"/>
      <c r="M93" s="13" t="n"/>
      <c r="N93" s="18" t="n"/>
      <c r="O93" s="35">
        <f>IF($E93="","",IFERROR($E93-'Parámetros'!$B$2,""))</f>
        <v/>
      </c>
      <c r="P93" s="20">
        <f>IF($A93="","",IF($N93="Cancelada","",IF(COUNTBLANK($A93:$N93)&gt;0,"Revisar datos incompletos",IFERROR(IF($I93&gt;VLOOKUP($J93,'Parámetros'!$E$11:$F$15,2,FALSE),"Revisar capacidad",IF($K93&gt;'Parámetros'!$B$4,"Revisar importe",IF(AND($O93&lt;0,$N93&lt;&gt;"Completada"),"Revisar fecha vencida",IF(AND($O93&lt;='Parámetros'!$B$3,$O93&gt;=0,$N93="Pendiente"),"Revisar pendiente próximo","")))),"Revisar vehículo"))))</f>
        <v/>
      </c>
    </row>
    <row r="94">
      <c r="A94" s="13" t="n"/>
      <c r="B94" s="13" t="n"/>
      <c r="C94" s="13" t="n"/>
      <c r="D94" s="13" t="n"/>
      <c r="E94" s="32" t="n"/>
      <c r="F94" s="33" t="n"/>
      <c r="G94" s="13" t="n"/>
      <c r="H94" s="13" t="n"/>
      <c r="I94" s="16" t="n"/>
      <c r="J94" s="13" t="n"/>
      <c r="K94" s="34" t="n"/>
      <c r="L94" s="13" t="n"/>
      <c r="M94" s="13" t="n"/>
      <c r="N94" s="18" t="n"/>
      <c r="O94" s="36">
        <f>IF($E94="","",IFERROR($E94-'Parámetros'!$B$2,""))</f>
        <v/>
      </c>
      <c r="P94" s="22">
        <f>IF($A94="","",IF($N94="Cancelada","",IF(COUNTBLANK($A94:$N94)&gt;0,"Revisar datos incompletos",IFERROR(IF($I94&gt;VLOOKUP($J94,'Parámetros'!$E$11:$F$15,2,FALSE),"Revisar capacidad",IF($K94&gt;'Parámetros'!$B$4,"Revisar importe",IF(AND($O94&lt;0,$N94&lt;&gt;"Completada"),"Revisar fecha vencida",IF(AND($O94&lt;='Parámetros'!$B$3,$O94&gt;=0,$N94="Pendiente"),"Revisar pendiente próximo","")))),"Revisar vehículo"))))</f>
        <v/>
      </c>
    </row>
    <row r="95">
      <c r="A95" s="13" t="n"/>
      <c r="B95" s="13" t="n"/>
      <c r="C95" s="13" t="n"/>
      <c r="D95" s="13" t="n"/>
      <c r="E95" s="32" t="n"/>
      <c r="F95" s="33" t="n"/>
      <c r="G95" s="13" t="n"/>
      <c r="H95" s="13" t="n"/>
      <c r="I95" s="16" t="n"/>
      <c r="J95" s="13" t="n"/>
      <c r="K95" s="34" t="n"/>
      <c r="L95" s="13" t="n"/>
      <c r="M95" s="13" t="n"/>
      <c r="N95" s="18" t="n"/>
      <c r="O95" s="35">
        <f>IF($E95="","",IFERROR($E95-'Parámetros'!$B$2,""))</f>
        <v/>
      </c>
      <c r="P95" s="20">
        <f>IF($A95="","",IF($N95="Cancelada","",IF(COUNTBLANK($A95:$N95)&gt;0,"Revisar datos incompletos",IFERROR(IF($I95&gt;VLOOKUP($J95,'Parámetros'!$E$11:$F$15,2,FALSE),"Revisar capacidad",IF($K95&gt;'Parámetros'!$B$4,"Revisar importe",IF(AND($O95&lt;0,$N95&lt;&gt;"Completada"),"Revisar fecha vencida",IF(AND($O95&lt;='Parámetros'!$B$3,$O95&gt;=0,$N95="Pendiente"),"Revisar pendiente próximo","")))),"Revisar vehículo"))))</f>
        <v/>
      </c>
    </row>
    <row r="96">
      <c r="A96" s="13" t="n"/>
      <c r="B96" s="13" t="n"/>
      <c r="C96" s="13" t="n"/>
      <c r="D96" s="13" t="n"/>
      <c r="E96" s="32" t="n"/>
      <c r="F96" s="33" t="n"/>
      <c r="G96" s="13" t="n"/>
      <c r="H96" s="13" t="n"/>
      <c r="I96" s="16" t="n"/>
      <c r="J96" s="13" t="n"/>
      <c r="K96" s="34" t="n"/>
      <c r="L96" s="13" t="n"/>
      <c r="M96" s="13" t="n"/>
      <c r="N96" s="18" t="n"/>
      <c r="O96" s="36">
        <f>IF($E96="","",IFERROR($E96-'Parámetros'!$B$2,""))</f>
        <v/>
      </c>
      <c r="P96" s="22">
        <f>IF($A96="","",IF($N96="Cancelada","",IF(COUNTBLANK($A96:$N96)&gt;0,"Revisar datos incompletos",IFERROR(IF($I96&gt;VLOOKUP($J96,'Parámetros'!$E$11:$F$15,2,FALSE),"Revisar capacidad",IF($K96&gt;'Parámetros'!$B$4,"Revisar importe",IF(AND($O96&lt;0,$N96&lt;&gt;"Completada"),"Revisar fecha vencida",IF(AND($O96&lt;='Parámetros'!$B$3,$O96&gt;=0,$N96="Pendiente"),"Revisar pendiente próximo","")))),"Revisar vehículo"))))</f>
        <v/>
      </c>
    </row>
    <row r="97">
      <c r="A97" s="13" t="n"/>
      <c r="B97" s="13" t="n"/>
      <c r="C97" s="13" t="n"/>
      <c r="D97" s="13" t="n"/>
      <c r="E97" s="32" t="n"/>
      <c r="F97" s="33" t="n"/>
      <c r="G97" s="13" t="n"/>
      <c r="H97" s="13" t="n"/>
      <c r="I97" s="16" t="n"/>
      <c r="J97" s="13" t="n"/>
      <c r="K97" s="34" t="n"/>
      <c r="L97" s="13" t="n"/>
      <c r="M97" s="13" t="n"/>
      <c r="N97" s="18" t="n"/>
      <c r="O97" s="35">
        <f>IF($E97="","",IFERROR($E97-'Parámetros'!$B$2,""))</f>
        <v/>
      </c>
      <c r="P97" s="20">
        <f>IF($A97="","",IF($N97="Cancelada","",IF(COUNTBLANK($A97:$N97)&gt;0,"Revisar datos incompletos",IFERROR(IF($I97&gt;VLOOKUP($J97,'Parámetros'!$E$11:$F$15,2,FALSE),"Revisar capacidad",IF($K97&gt;'Parámetros'!$B$4,"Revisar importe",IF(AND($O97&lt;0,$N97&lt;&gt;"Completada"),"Revisar fecha vencida",IF(AND($O97&lt;='Parámetros'!$B$3,$O97&gt;=0,$N97="Pendiente"),"Revisar pendiente próximo","")))),"Revisar vehículo"))))</f>
        <v/>
      </c>
    </row>
    <row r="98">
      <c r="A98" s="13" t="n"/>
      <c r="B98" s="13" t="n"/>
      <c r="C98" s="13" t="n"/>
      <c r="D98" s="13" t="n"/>
      <c r="E98" s="32" t="n"/>
      <c r="F98" s="33" t="n"/>
      <c r="G98" s="13" t="n"/>
      <c r="H98" s="13" t="n"/>
      <c r="I98" s="16" t="n"/>
      <c r="J98" s="13" t="n"/>
      <c r="K98" s="34" t="n"/>
      <c r="L98" s="13" t="n"/>
      <c r="M98" s="13" t="n"/>
      <c r="N98" s="18" t="n"/>
      <c r="O98" s="36">
        <f>IF($E98="","",IFERROR($E98-'Parámetros'!$B$2,""))</f>
        <v/>
      </c>
      <c r="P98" s="22">
        <f>IF($A98="","",IF($N98="Cancelada","",IF(COUNTBLANK($A98:$N98)&gt;0,"Revisar datos incompletos",IFERROR(IF($I98&gt;VLOOKUP($J98,'Parámetros'!$E$11:$F$15,2,FALSE),"Revisar capacidad",IF($K98&gt;'Parámetros'!$B$4,"Revisar importe",IF(AND($O98&lt;0,$N98&lt;&gt;"Completada"),"Revisar fecha vencida",IF(AND($O98&lt;='Parámetros'!$B$3,$O98&gt;=0,$N98="Pendiente"),"Revisar pendiente próximo","")))),"Revisar vehículo"))))</f>
        <v/>
      </c>
    </row>
    <row r="99">
      <c r="A99" s="13" t="n"/>
      <c r="B99" s="13" t="n"/>
      <c r="C99" s="13" t="n"/>
      <c r="D99" s="13" t="n"/>
      <c r="E99" s="32" t="n"/>
      <c r="F99" s="33" t="n"/>
      <c r="G99" s="13" t="n"/>
      <c r="H99" s="13" t="n"/>
      <c r="I99" s="16" t="n"/>
      <c r="J99" s="13" t="n"/>
      <c r="K99" s="34" t="n"/>
      <c r="L99" s="13" t="n"/>
      <c r="M99" s="13" t="n"/>
      <c r="N99" s="18" t="n"/>
      <c r="O99" s="35">
        <f>IF($E99="","",IFERROR($E99-'Parámetros'!$B$2,""))</f>
        <v/>
      </c>
      <c r="P99" s="20">
        <f>IF($A99="","",IF($N99="Cancelada","",IF(COUNTBLANK($A99:$N99)&gt;0,"Revisar datos incompletos",IFERROR(IF($I99&gt;VLOOKUP($J99,'Parámetros'!$E$11:$F$15,2,FALSE),"Revisar capacidad",IF($K99&gt;'Parámetros'!$B$4,"Revisar importe",IF(AND($O99&lt;0,$N99&lt;&gt;"Completada"),"Revisar fecha vencida",IF(AND($O99&lt;='Parámetros'!$B$3,$O99&gt;=0,$N99="Pendiente"),"Revisar pendiente próximo","")))),"Revisar vehículo"))))</f>
        <v/>
      </c>
    </row>
    <row r="100">
      <c r="A100" s="13" t="n"/>
      <c r="B100" s="13" t="n"/>
      <c r="C100" s="13" t="n"/>
      <c r="D100" s="13" t="n"/>
      <c r="E100" s="32" t="n"/>
      <c r="F100" s="33" t="n"/>
      <c r="G100" s="13" t="n"/>
      <c r="H100" s="13" t="n"/>
      <c r="I100" s="16" t="n"/>
      <c r="J100" s="13" t="n"/>
      <c r="K100" s="34" t="n"/>
      <c r="L100" s="13" t="n"/>
      <c r="M100" s="13" t="n"/>
      <c r="N100" s="18" t="n"/>
      <c r="O100" s="36">
        <f>IF($E100="","",IFERROR($E100-'Parámetros'!$B$2,""))</f>
        <v/>
      </c>
      <c r="P100" s="22">
        <f>IF($A100="","",IF($N100="Cancelada","",IF(COUNTBLANK($A100:$N100)&gt;0,"Revisar datos incompletos",IFERROR(IF($I100&gt;VLOOKUP($J100,'Parámetros'!$E$11:$F$15,2,FALSE),"Revisar capacidad",IF($K100&gt;'Parámetros'!$B$4,"Revisar importe",IF(AND($O100&lt;0,$N100&lt;&gt;"Completada"),"Revisar fecha vencida",IF(AND($O100&lt;='Parámetros'!$B$3,$O100&gt;=0,$N100="Pendiente"),"Revisar pendiente próximo","")))),"Revisar vehículo"))))</f>
        <v/>
      </c>
    </row>
    <row r="101">
      <c r="A101" s="13" t="n"/>
      <c r="B101" s="13" t="n"/>
      <c r="C101" s="13" t="n"/>
      <c r="D101" s="13" t="n"/>
      <c r="E101" s="32" t="n"/>
      <c r="F101" s="33" t="n"/>
      <c r="G101" s="13" t="n"/>
      <c r="H101" s="13" t="n"/>
      <c r="I101" s="16" t="n"/>
      <c r="J101" s="13" t="n"/>
      <c r="K101" s="34" t="n"/>
      <c r="L101" s="13" t="n"/>
      <c r="M101" s="13" t="n"/>
      <c r="N101" s="18" t="n"/>
      <c r="O101" s="35">
        <f>IF($E101="","",IFERROR($E101-'Parámetros'!$B$2,""))</f>
        <v/>
      </c>
      <c r="P101" s="20">
        <f>IF($A101="","",IF($N101="Cancelada","",IF(COUNTBLANK($A101:$N101)&gt;0,"Revisar datos incompletos",IFERROR(IF($I101&gt;VLOOKUP($J101,'Parámetros'!$E$11:$F$15,2,FALSE),"Revisar capacidad",IF($K101&gt;'Parámetros'!$B$4,"Revisar importe",IF(AND($O101&lt;0,$N101&lt;&gt;"Completada"),"Revisar fecha vencida",IF(AND($O101&lt;='Parámetros'!$B$3,$O101&gt;=0,$N101="Pendiente"),"Revisar pendiente próximo","")))),"Revisar vehículo"))))</f>
        <v/>
      </c>
    </row>
    <row r="102">
      <c r="A102" s="13" t="n"/>
      <c r="B102" s="13" t="n"/>
      <c r="C102" s="13" t="n"/>
      <c r="D102" s="13" t="n"/>
      <c r="E102" s="32" t="n"/>
      <c r="F102" s="33" t="n"/>
      <c r="G102" s="13" t="n"/>
      <c r="H102" s="13" t="n"/>
      <c r="I102" s="16" t="n"/>
      <c r="J102" s="13" t="n"/>
      <c r="K102" s="34" t="n"/>
      <c r="L102" s="13" t="n"/>
      <c r="M102" s="13" t="n"/>
      <c r="N102" s="18" t="n"/>
      <c r="O102" s="36">
        <f>IF($E102="","",IFERROR($E102-'Parámetros'!$B$2,""))</f>
        <v/>
      </c>
      <c r="P102" s="22">
        <f>IF($A102="","",IF($N102="Cancelada","",IF(COUNTBLANK($A102:$N102)&gt;0,"Revisar datos incompletos",IFERROR(IF($I102&gt;VLOOKUP($J102,'Parámetros'!$E$11:$F$15,2,FALSE),"Revisar capacidad",IF($K102&gt;'Parámetros'!$B$4,"Revisar importe",IF(AND($O102&lt;0,$N102&lt;&gt;"Completada"),"Revisar fecha vencida",IF(AND($O102&lt;='Parámetros'!$B$3,$O102&gt;=0,$N102="Pendiente"),"Revisar pendiente próximo","")))),"Revisar vehículo"))))</f>
        <v/>
      </c>
    </row>
    <row r="103">
      <c r="A103" s="13" t="n"/>
      <c r="B103" s="13" t="n"/>
      <c r="C103" s="13" t="n"/>
      <c r="D103" s="13" t="n"/>
      <c r="E103" s="32" t="n"/>
      <c r="F103" s="33" t="n"/>
      <c r="G103" s="13" t="n"/>
      <c r="H103" s="13" t="n"/>
      <c r="I103" s="16" t="n"/>
      <c r="J103" s="13" t="n"/>
      <c r="K103" s="34" t="n"/>
      <c r="L103" s="13" t="n"/>
      <c r="M103" s="13" t="n"/>
      <c r="N103" s="18" t="n"/>
      <c r="O103" s="35">
        <f>IF($E103="","",IFERROR($E103-'Parámetros'!$B$2,""))</f>
        <v/>
      </c>
      <c r="P103" s="20">
        <f>IF($A103="","",IF($N103="Cancelada","",IF(COUNTBLANK($A103:$N103)&gt;0,"Revisar datos incompletos",IFERROR(IF($I103&gt;VLOOKUP($J103,'Parámetros'!$E$11:$F$15,2,FALSE),"Revisar capacidad",IF($K103&gt;'Parámetros'!$B$4,"Revisar importe",IF(AND($O103&lt;0,$N103&lt;&gt;"Completada"),"Revisar fecha vencida",IF(AND($O103&lt;='Parámetros'!$B$3,$O103&gt;=0,$N103="Pendiente"),"Revisar pendiente próximo","")))),"Revisar vehículo"))))</f>
        <v/>
      </c>
    </row>
    <row r="104">
      <c r="A104" s="13" t="n"/>
      <c r="B104" s="13" t="n"/>
      <c r="C104" s="13" t="n"/>
      <c r="D104" s="13" t="n"/>
      <c r="E104" s="32" t="n"/>
      <c r="F104" s="33" t="n"/>
      <c r="G104" s="13" t="n"/>
      <c r="H104" s="13" t="n"/>
      <c r="I104" s="16" t="n"/>
      <c r="J104" s="13" t="n"/>
      <c r="K104" s="34" t="n"/>
      <c r="L104" s="13" t="n"/>
      <c r="M104" s="13" t="n"/>
      <c r="N104" s="18" t="n"/>
      <c r="O104" s="36">
        <f>IF($E104="","",IFERROR($E104-'Parámetros'!$B$2,""))</f>
        <v/>
      </c>
      <c r="P104" s="22">
        <f>IF($A104="","",IF($N104="Cancelada","",IF(COUNTBLANK($A104:$N104)&gt;0,"Revisar datos incompletos",IFERROR(IF($I104&gt;VLOOKUP($J104,'Parámetros'!$E$11:$F$15,2,FALSE),"Revisar capacidad",IF($K104&gt;'Parámetros'!$B$4,"Revisar importe",IF(AND($O104&lt;0,$N104&lt;&gt;"Completada"),"Revisar fecha vencida",IF(AND($O104&lt;='Parámetros'!$B$3,$O104&gt;=0,$N104="Pendiente"),"Revisar pendiente próximo","")))),"Revisar vehículo"))))</f>
        <v/>
      </c>
    </row>
    <row r="105">
      <c r="A105" s="13" t="n"/>
      <c r="B105" s="13" t="n"/>
      <c r="C105" s="13" t="n"/>
      <c r="D105" s="13" t="n"/>
      <c r="E105" s="32" t="n"/>
      <c r="F105" s="33" t="n"/>
      <c r="G105" s="13" t="n"/>
      <c r="H105" s="13" t="n"/>
      <c r="I105" s="16" t="n"/>
      <c r="J105" s="13" t="n"/>
      <c r="K105" s="34" t="n"/>
      <c r="L105" s="13" t="n"/>
      <c r="M105" s="13" t="n"/>
      <c r="N105" s="18" t="n"/>
      <c r="O105" s="35">
        <f>IF($E105="","",IFERROR($E105-'Parámetros'!$B$2,""))</f>
        <v/>
      </c>
      <c r="P105" s="20">
        <f>IF($A105="","",IF($N105="Cancelada","",IF(COUNTBLANK($A105:$N105)&gt;0,"Revisar datos incompletos",IFERROR(IF($I105&gt;VLOOKUP($J105,'Parámetros'!$E$11:$F$15,2,FALSE),"Revisar capacidad",IF($K105&gt;'Parámetros'!$B$4,"Revisar importe",IF(AND($O105&lt;0,$N105&lt;&gt;"Completada"),"Revisar fecha vencida",IF(AND($O105&lt;='Parámetros'!$B$3,$O105&gt;=0,$N105="Pendiente"),"Revisar pendiente próximo","")))),"Revisar vehículo"))))</f>
        <v/>
      </c>
    </row>
    <row r="106">
      <c r="A106" s="13" t="n"/>
      <c r="B106" s="13" t="n"/>
      <c r="C106" s="13" t="n"/>
      <c r="D106" s="13" t="n"/>
      <c r="E106" s="32" t="n"/>
      <c r="F106" s="33" t="n"/>
      <c r="G106" s="13" t="n"/>
      <c r="H106" s="13" t="n"/>
      <c r="I106" s="16" t="n"/>
      <c r="J106" s="13" t="n"/>
      <c r="K106" s="34" t="n"/>
      <c r="L106" s="13" t="n"/>
      <c r="M106" s="13" t="n"/>
      <c r="N106" s="18" t="n"/>
      <c r="O106" s="36">
        <f>IF($E106="","",IFERROR($E106-'Parámetros'!$B$2,""))</f>
        <v/>
      </c>
      <c r="P106" s="22">
        <f>IF($A106="","",IF($N106="Cancelada","",IF(COUNTBLANK($A106:$N106)&gt;0,"Revisar datos incompletos",IFERROR(IF($I106&gt;VLOOKUP($J106,'Parámetros'!$E$11:$F$15,2,FALSE),"Revisar capacidad",IF($K106&gt;'Parámetros'!$B$4,"Revisar importe",IF(AND($O106&lt;0,$N106&lt;&gt;"Completada"),"Revisar fecha vencida",IF(AND($O106&lt;='Parámetros'!$B$3,$O106&gt;=0,$N106="Pendiente"),"Revisar pendiente próximo","")))),"Revisar vehículo"))))</f>
        <v/>
      </c>
    </row>
    <row r="107">
      <c r="A107" s="13" t="n"/>
      <c r="B107" s="13" t="n"/>
      <c r="C107" s="13" t="n"/>
      <c r="D107" s="13" t="n"/>
      <c r="E107" s="32" t="n"/>
      <c r="F107" s="33" t="n"/>
      <c r="G107" s="13" t="n"/>
      <c r="H107" s="13" t="n"/>
      <c r="I107" s="16" t="n"/>
      <c r="J107" s="13" t="n"/>
      <c r="K107" s="34" t="n"/>
      <c r="L107" s="13" t="n"/>
      <c r="M107" s="13" t="n"/>
      <c r="N107" s="18" t="n"/>
      <c r="O107" s="35">
        <f>IF($E107="","",IFERROR($E107-'Parámetros'!$B$2,""))</f>
        <v/>
      </c>
      <c r="P107" s="20">
        <f>IF($A107="","",IF($N107="Cancelada","",IF(COUNTBLANK($A107:$N107)&gt;0,"Revisar datos incompletos",IFERROR(IF($I107&gt;VLOOKUP($J107,'Parámetros'!$E$11:$F$15,2,FALSE),"Revisar capacidad",IF($K107&gt;'Parámetros'!$B$4,"Revisar importe",IF(AND($O107&lt;0,$N107&lt;&gt;"Completada"),"Revisar fecha vencida",IF(AND($O107&lt;='Parámetros'!$B$3,$O107&gt;=0,$N107="Pendiente"),"Revisar pendiente próximo","")))),"Revisar vehículo"))))</f>
        <v/>
      </c>
    </row>
    <row r="108">
      <c r="A108" s="13" t="n"/>
      <c r="B108" s="13" t="n"/>
      <c r="C108" s="13" t="n"/>
      <c r="D108" s="13" t="n"/>
      <c r="E108" s="32" t="n"/>
      <c r="F108" s="33" t="n"/>
      <c r="G108" s="13" t="n"/>
      <c r="H108" s="13" t="n"/>
      <c r="I108" s="16" t="n"/>
      <c r="J108" s="13" t="n"/>
      <c r="K108" s="34" t="n"/>
      <c r="L108" s="13" t="n"/>
      <c r="M108" s="13" t="n"/>
      <c r="N108" s="18" t="n"/>
      <c r="O108" s="36">
        <f>IF($E108="","",IFERROR($E108-'Parámetros'!$B$2,""))</f>
        <v/>
      </c>
      <c r="P108" s="22">
        <f>IF($A108="","",IF($N108="Cancelada","",IF(COUNTBLANK($A108:$N108)&gt;0,"Revisar datos incompletos",IFERROR(IF($I108&gt;VLOOKUP($J108,'Parámetros'!$E$11:$F$15,2,FALSE),"Revisar capacidad",IF($K108&gt;'Parámetros'!$B$4,"Revisar importe",IF(AND($O108&lt;0,$N108&lt;&gt;"Completada"),"Revisar fecha vencida",IF(AND($O108&lt;='Parámetros'!$B$3,$O108&gt;=0,$N108="Pendiente"),"Revisar pendiente próximo","")))),"Revisar vehículo"))))</f>
        <v/>
      </c>
    </row>
    <row r="109">
      <c r="A109" s="13" t="n"/>
      <c r="B109" s="13" t="n"/>
      <c r="C109" s="13" t="n"/>
      <c r="D109" s="13" t="n"/>
      <c r="E109" s="32" t="n"/>
      <c r="F109" s="33" t="n"/>
      <c r="G109" s="13" t="n"/>
      <c r="H109" s="13" t="n"/>
      <c r="I109" s="16" t="n"/>
      <c r="J109" s="13" t="n"/>
      <c r="K109" s="34" t="n"/>
      <c r="L109" s="13" t="n"/>
      <c r="M109" s="13" t="n"/>
      <c r="N109" s="18" t="n"/>
      <c r="O109" s="35">
        <f>IF($E109="","",IFERROR($E109-'Parámetros'!$B$2,""))</f>
        <v/>
      </c>
      <c r="P109" s="20">
        <f>IF($A109="","",IF($N109="Cancelada","",IF(COUNTBLANK($A109:$N109)&gt;0,"Revisar datos incompletos",IFERROR(IF($I109&gt;VLOOKUP($J109,'Parámetros'!$E$11:$F$15,2,FALSE),"Revisar capacidad",IF($K109&gt;'Parámetros'!$B$4,"Revisar importe",IF(AND($O109&lt;0,$N109&lt;&gt;"Completada"),"Revisar fecha vencida",IF(AND($O109&lt;='Parámetros'!$B$3,$O109&gt;=0,$N109="Pendiente"),"Revisar pendiente próximo","")))),"Revisar vehículo"))))</f>
        <v/>
      </c>
    </row>
    <row r="110">
      <c r="A110" s="13" t="n"/>
      <c r="B110" s="13" t="n"/>
      <c r="C110" s="13" t="n"/>
      <c r="D110" s="13" t="n"/>
      <c r="E110" s="32" t="n"/>
      <c r="F110" s="33" t="n"/>
      <c r="G110" s="13" t="n"/>
      <c r="H110" s="13" t="n"/>
      <c r="I110" s="16" t="n"/>
      <c r="J110" s="13" t="n"/>
      <c r="K110" s="34" t="n"/>
      <c r="L110" s="13" t="n"/>
      <c r="M110" s="13" t="n"/>
      <c r="N110" s="18" t="n"/>
      <c r="O110" s="36">
        <f>IF($E110="","",IFERROR($E110-'Parámetros'!$B$2,""))</f>
        <v/>
      </c>
      <c r="P110" s="22">
        <f>IF($A110="","",IF($N110="Cancelada","",IF(COUNTBLANK($A110:$N110)&gt;0,"Revisar datos incompletos",IFERROR(IF($I110&gt;VLOOKUP($J110,'Parámetros'!$E$11:$F$15,2,FALSE),"Revisar capacidad",IF($K110&gt;'Parámetros'!$B$4,"Revisar importe",IF(AND($O110&lt;0,$N110&lt;&gt;"Completada"),"Revisar fecha vencida",IF(AND($O110&lt;='Parámetros'!$B$3,$O110&gt;=0,$N110="Pendiente"),"Revisar pendiente próximo","")))),"Revisar vehículo"))))</f>
        <v/>
      </c>
    </row>
    <row r="111">
      <c r="A111" s="13" t="n"/>
      <c r="B111" s="13" t="n"/>
      <c r="C111" s="13" t="n"/>
      <c r="D111" s="13" t="n"/>
      <c r="E111" s="32" t="n"/>
      <c r="F111" s="33" t="n"/>
      <c r="G111" s="13" t="n"/>
      <c r="H111" s="13" t="n"/>
      <c r="I111" s="16" t="n"/>
      <c r="J111" s="13" t="n"/>
      <c r="K111" s="34" t="n"/>
      <c r="L111" s="13" t="n"/>
      <c r="M111" s="13" t="n"/>
      <c r="N111" s="18" t="n"/>
      <c r="O111" s="35">
        <f>IF($E111="","",IFERROR($E111-'Parámetros'!$B$2,""))</f>
        <v/>
      </c>
      <c r="P111" s="20">
        <f>IF($A111="","",IF($N111="Cancelada","",IF(COUNTBLANK($A111:$N111)&gt;0,"Revisar datos incompletos",IFERROR(IF($I111&gt;VLOOKUP($J111,'Parámetros'!$E$11:$F$15,2,FALSE),"Revisar capacidad",IF($K111&gt;'Parámetros'!$B$4,"Revisar importe",IF(AND($O111&lt;0,$N111&lt;&gt;"Completada"),"Revisar fecha vencida",IF(AND($O111&lt;='Parámetros'!$B$3,$O111&gt;=0,$N111="Pendiente"),"Revisar pendiente próximo","")))),"Revisar vehículo"))))</f>
        <v/>
      </c>
    </row>
    <row r="112">
      <c r="A112" s="13" t="n"/>
      <c r="B112" s="13" t="n"/>
      <c r="C112" s="13" t="n"/>
      <c r="D112" s="13" t="n"/>
      <c r="E112" s="32" t="n"/>
      <c r="F112" s="33" t="n"/>
      <c r="G112" s="13" t="n"/>
      <c r="H112" s="13" t="n"/>
      <c r="I112" s="16" t="n"/>
      <c r="J112" s="13" t="n"/>
      <c r="K112" s="34" t="n"/>
      <c r="L112" s="13" t="n"/>
      <c r="M112" s="13" t="n"/>
      <c r="N112" s="18" t="n"/>
      <c r="O112" s="36">
        <f>IF($E112="","",IFERROR($E112-'Parámetros'!$B$2,""))</f>
        <v/>
      </c>
      <c r="P112" s="22">
        <f>IF($A112="","",IF($N112="Cancelada","",IF(COUNTBLANK($A112:$N112)&gt;0,"Revisar datos incompletos",IFERROR(IF($I112&gt;VLOOKUP($J112,'Parámetros'!$E$11:$F$15,2,FALSE),"Revisar capacidad",IF($K112&gt;'Parámetros'!$B$4,"Revisar importe",IF(AND($O112&lt;0,$N112&lt;&gt;"Completada"),"Revisar fecha vencida",IF(AND($O112&lt;='Parámetros'!$B$3,$O112&gt;=0,$N112="Pendiente"),"Revisar pendiente próximo","")))),"Revisar vehículo"))))</f>
        <v/>
      </c>
    </row>
    <row r="113">
      <c r="A113" s="13" t="n"/>
      <c r="B113" s="13" t="n"/>
      <c r="C113" s="13" t="n"/>
      <c r="D113" s="13" t="n"/>
      <c r="E113" s="32" t="n"/>
      <c r="F113" s="33" t="n"/>
      <c r="G113" s="13" t="n"/>
      <c r="H113" s="13" t="n"/>
      <c r="I113" s="16" t="n"/>
      <c r="J113" s="13" t="n"/>
      <c r="K113" s="34" t="n"/>
      <c r="L113" s="13" t="n"/>
      <c r="M113" s="13" t="n"/>
      <c r="N113" s="18" t="n"/>
      <c r="O113" s="35">
        <f>IF($E113="","",IFERROR($E113-'Parámetros'!$B$2,""))</f>
        <v/>
      </c>
      <c r="P113" s="20">
        <f>IF($A113="","",IF($N113="Cancelada","",IF(COUNTBLANK($A113:$N113)&gt;0,"Revisar datos incompletos",IFERROR(IF($I113&gt;VLOOKUP($J113,'Parámetros'!$E$11:$F$15,2,FALSE),"Revisar capacidad",IF($K113&gt;'Parámetros'!$B$4,"Revisar importe",IF(AND($O113&lt;0,$N113&lt;&gt;"Completada"),"Revisar fecha vencida",IF(AND($O113&lt;='Parámetros'!$B$3,$O113&gt;=0,$N113="Pendiente"),"Revisar pendiente próximo","")))),"Revisar vehículo"))))</f>
        <v/>
      </c>
    </row>
    <row r="114">
      <c r="A114" s="13" t="n"/>
      <c r="B114" s="13" t="n"/>
      <c r="C114" s="13" t="n"/>
      <c r="D114" s="13" t="n"/>
      <c r="E114" s="32" t="n"/>
      <c r="F114" s="33" t="n"/>
      <c r="G114" s="13" t="n"/>
      <c r="H114" s="13" t="n"/>
      <c r="I114" s="16" t="n"/>
      <c r="J114" s="13" t="n"/>
      <c r="K114" s="34" t="n"/>
      <c r="L114" s="13" t="n"/>
      <c r="M114" s="13" t="n"/>
      <c r="N114" s="18" t="n"/>
      <c r="O114" s="36">
        <f>IF($E114="","",IFERROR($E114-'Parámetros'!$B$2,""))</f>
        <v/>
      </c>
      <c r="P114" s="22">
        <f>IF($A114="","",IF($N114="Cancelada","",IF(COUNTBLANK($A114:$N114)&gt;0,"Revisar datos incompletos",IFERROR(IF($I114&gt;VLOOKUP($J114,'Parámetros'!$E$11:$F$15,2,FALSE),"Revisar capacidad",IF($K114&gt;'Parámetros'!$B$4,"Revisar importe",IF(AND($O114&lt;0,$N114&lt;&gt;"Completada"),"Revisar fecha vencida",IF(AND($O114&lt;='Parámetros'!$B$3,$O114&gt;=0,$N114="Pendiente"),"Revisar pendiente próximo","")))),"Revisar vehículo"))))</f>
        <v/>
      </c>
    </row>
    <row r="115">
      <c r="A115" s="13" t="n"/>
      <c r="B115" s="13" t="n"/>
      <c r="C115" s="13" t="n"/>
      <c r="D115" s="13" t="n"/>
      <c r="E115" s="32" t="n"/>
      <c r="F115" s="33" t="n"/>
      <c r="G115" s="13" t="n"/>
      <c r="H115" s="13" t="n"/>
      <c r="I115" s="16" t="n"/>
      <c r="J115" s="13" t="n"/>
      <c r="K115" s="34" t="n"/>
      <c r="L115" s="13" t="n"/>
      <c r="M115" s="13" t="n"/>
      <c r="N115" s="18" t="n"/>
      <c r="O115" s="35">
        <f>IF($E115="","",IFERROR($E115-'Parámetros'!$B$2,""))</f>
        <v/>
      </c>
      <c r="P115" s="20">
        <f>IF($A115="","",IF($N115="Cancelada","",IF(COUNTBLANK($A115:$N115)&gt;0,"Revisar datos incompletos",IFERROR(IF($I115&gt;VLOOKUP($J115,'Parámetros'!$E$11:$F$15,2,FALSE),"Revisar capacidad",IF($K115&gt;'Parámetros'!$B$4,"Revisar importe",IF(AND($O115&lt;0,$N115&lt;&gt;"Completada"),"Revisar fecha vencida",IF(AND($O115&lt;='Parámetros'!$B$3,$O115&gt;=0,$N115="Pendiente"),"Revisar pendiente próximo","")))),"Revisar vehículo"))))</f>
        <v/>
      </c>
    </row>
    <row r="116">
      <c r="A116" s="13" t="n"/>
      <c r="B116" s="13" t="n"/>
      <c r="C116" s="13" t="n"/>
      <c r="D116" s="13" t="n"/>
      <c r="E116" s="32" t="n"/>
      <c r="F116" s="33" t="n"/>
      <c r="G116" s="13" t="n"/>
      <c r="H116" s="13" t="n"/>
      <c r="I116" s="16" t="n"/>
      <c r="J116" s="13" t="n"/>
      <c r="K116" s="34" t="n"/>
      <c r="L116" s="13" t="n"/>
      <c r="M116" s="13" t="n"/>
      <c r="N116" s="18" t="n"/>
      <c r="O116" s="36">
        <f>IF($E116="","",IFERROR($E116-'Parámetros'!$B$2,""))</f>
        <v/>
      </c>
      <c r="P116" s="22">
        <f>IF($A116="","",IF($N116="Cancelada","",IF(COUNTBLANK($A116:$N116)&gt;0,"Revisar datos incompletos",IFERROR(IF($I116&gt;VLOOKUP($J116,'Parámetros'!$E$11:$F$15,2,FALSE),"Revisar capacidad",IF($K116&gt;'Parámetros'!$B$4,"Revisar importe",IF(AND($O116&lt;0,$N116&lt;&gt;"Completada"),"Revisar fecha vencida",IF(AND($O116&lt;='Parámetros'!$B$3,$O116&gt;=0,$N116="Pendiente"),"Revisar pendiente próximo","")))),"Revisar vehículo"))))</f>
        <v/>
      </c>
    </row>
    <row r="117">
      <c r="A117" s="13" t="n"/>
      <c r="B117" s="13" t="n"/>
      <c r="C117" s="13" t="n"/>
      <c r="D117" s="13" t="n"/>
      <c r="E117" s="32" t="n"/>
      <c r="F117" s="33" t="n"/>
      <c r="G117" s="13" t="n"/>
      <c r="H117" s="13" t="n"/>
      <c r="I117" s="16" t="n"/>
      <c r="J117" s="13" t="n"/>
      <c r="K117" s="34" t="n"/>
      <c r="L117" s="13" t="n"/>
      <c r="M117" s="13" t="n"/>
      <c r="N117" s="18" t="n"/>
      <c r="O117" s="35">
        <f>IF($E117="","",IFERROR($E117-'Parámetros'!$B$2,""))</f>
        <v/>
      </c>
      <c r="P117" s="20">
        <f>IF($A117="","",IF($N117="Cancelada","",IF(COUNTBLANK($A117:$N117)&gt;0,"Revisar datos incompletos",IFERROR(IF($I117&gt;VLOOKUP($J117,'Parámetros'!$E$11:$F$15,2,FALSE),"Revisar capacidad",IF($K117&gt;'Parámetros'!$B$4,"Revisar importe",IF(AND($O117&lt;0,$N117&lt;&gt;"Completada"),"Revisar fecha vencida",IF(AND($O117&lt;='Parámetros'!$B$3,$O117&gt;=0,$N117="Pendiente"),"Revisar pendiente próximo","")))),"Revisar vehículo"))))</f>
        <v/>
      </c>
    </row>
    <row r="118">
      <c r="A118" s="13" t="n"/>
      <c r="B118" s="13" t="n"/>
      <c r="C118" s="13" t="n"/>
      <c r="D118" s="13" t="n"/>
      <c r="E118" s="32" t="n"/>
      <c r="F118" s="33" t="n"/>
      <c r="G118" s="13" t="n"/>
      <c r="H118" s="13" t="n"/>
      <c r="I118" s="16" t="n"/>
      <c r="J118" s="13" t="n"/>
      <c r="K118" s="34" t="n"/>
      <c r="L118" s="13" t="n"/>
      <c r="M118" s="13" t="n"/>
      <c r="N118" s="18" t="n"/>
      <c r="O118" s="36">
        <f>IF($E118="","",IFERROR($E118-'Parámetros'!$B$2,""))</f>
        <v/>
      </c>
      <c r="P118" s="22">
        <f>IF($A118="","",IF($N118="Cancelada","",IF(COUNTBLANK($A118:$N118)&gt;0,"Revisar datos incompletos",IFERROR(IF($I118&gt;VLOOKUP($J118,'Parámetros'!$E$11:$F$15,2,FALSE),"Revisar capacidad",IF($K118&gt;'Parámetros'!$B$4,"Revisar importe",IF(AND($O118&lt;0,$N118&lt;&gt;"Completada"),"Revisar fecha vencida",IF(AND($O118&lt;='Parámetros'!$B$3,$O118&gt;=0,$N118="Pendiente"),"Revisar pendiente próximo","")))),"Revisar vehículo"))))</f>
        <v/>
      </c>
    </row>
    <row r="119">
      <c r="A119" s="13" t="n"/>
      <c r="B119" s="13" t="n"/>
      <c r="C119" s="13" t="n"/>
      <c r="D119" s="13" t="n"/>
      <c r="E119" s="32" t="n"/>
      <c r="F119" s="33" t="n"/>
      <c r="G119" s="13" t="n"/>
      <c r="H119" s="13" t="n"/>
      <c r="I119" s="16" t="n"/>
      <c r="J119" s="13" t="n"/>
      <c r="K119" s="34" t="n"/>
      <c r="L119" s="13" t="n"/>
      <c r="M119" s="13" t="n"/>
      <c r="N119" s="18" t="n"/>
      <c r="O119" s="35">
        <f>IF($E119="","",IFERROR($E119-'Parámetros'!$B$2,""))</f>
        <v/>
      </c>
      <c r="P119" s="20">
        <f>IF($A119="","",IF($N119="Cancelada","",IF(COUNTBLANK($A119:$N119)&gt;0,"Revisar datos incompletos",IFERROR(IF($I119&gt;VLOOKUP($J119,'Parámetros'!$E$11:$F$15,2,FALSE),"Revisar capacidad",IF($K119&gt;'Parámetros'!$B$4,"Revisar importe",IF(AND($O119&lt;0,$N119&lt;&gt;"Completada"),"Revisar fecha vencida",IF(AND($O119&lt;='Parámetros'!$B$3,$O119&gt;=0,$N119="Pendiente"),"Revisar pendiente próximo","")))),"Revisar vehículo"))))</f>
        <v/>
      </c>
    </row>
    <row r="120">
      <c r="A120" s="13" t="n"/>
      <c r="B120" s="13" t="n"/>
      <c r="C120" s="13" t="n"/>
      <c r="D120" s="13" t="n"/>
      <c r="E120" s="32" t="n"/>
      <c r="F120" s="33" t="n"/>
      <c r="G120" s="13" t="n"/>
      <c r="H120" s="13" t="n"/>
      <c r="I120" s="16" t="n"/>
      <c r="J120" s="13" t="n"/>
      <c r="K120" s="34" t="n"/>
      <c r="L120" s="13" t="n"/>
      <c r="M120" s="13" t="n"/>
      <c r="N120" s="18" t="n"/>
      <c r="O120" s="36">
        <f>IF($E120="","",IFERROR($E120-'Parámetros'!$B$2,""))</f>
        <v/>
      </c>
      <c r="P120" s="22">
        <f>IF($A120="","",IF($N120="Cancelada","",IF(COUNTBLANK($A120:$N120)&gt;0,"Revisar datos incompletos",IFERROR(IF($I120&gt;VLOOKUP($J120,'Parámetros'!$E$11:$F$15,2,FALSE),"Revisar capacidad",IF($K120&gt;'Parámetros'!$B$4,"Revisar importe",IF(AND($O120&lt;0,$N120&lt;&gt;"Completada"),"Revisar fecha vencida",IF(AND($O120&lt;='Parámetros'!$B$3,$O120&gt;=0,$N120="Pendiente"),"Revisar pendiente próximo","")))),"Revisar vehículo"))))</f>
        <v/>
      </c>
    </row>
    <row r="121">
      <c r="A121" s="13" t="n"/>
      <c r="B121" s="13" t="n"/>
      <c r="C121" s="13" t="n"/>
      <c r="D121" s="13" t="n"/>
      <c r="E121" s="32" t="n"/>
      <c r="F121" s="33" t="n"/>
      <c r="G121" s="13" t="n"/>
      <c r="H121" s="13" t="n"/>
      <c r="I121" s="16" t="n"/>
      <c r="J121" s="13" t="n"/>
      <c r="K121" s="34" t="n"/>
      <c r="L121" s="13" t="n"/>
      <c r="M121" s="13" t="n"/>
      <c r="N121" s="18" t="n"/>
      <c r="O121" s="35">
        <f>IF($E121="","",IFERROR($E121-'Parámetros'!$B$2,""))</f>
        <v/>
      </c>
      <c r="P121" s="20">
        <f>IF($A121="","",IF($N121="Cancelada","",IF(COUNTBLANK($A121:$N121)&gt;0,"Revisar datos incompletos",IFERROR(IF($I121&gt;VLOOKUP($J121,'Parámetros'!$E$11:$F$15,2,FALSE),"Revisar capacidad",IF($K121&gt;'Parámetros'!$B$4,"Revisar importe",IF(AND($O121&lt;0,$N121&lt;&gt;"Completada"),"Revisar fecha vencida",IF(AND($O121&lt;='Parámetros'!$B$3,$O121&gt;=0,$N121="Pendiente"),"Revisar pendiente próximo","")))),"Revisar vehículo"))))</f>
        <v/>
      </c>
    </row>
    <row r="122">
      <c r="A122" s="13" t="n"/>
      <c r="B122" s="13" t="n"/>
      <c r="C122" s="13" t="n"/>
      <c r="D122" s="13" t="n"/>
      <c r="E122" s="32" t="n"/>
      <c r="F122" s="33" t="n"/>
      <c r="G122" s="13" t="n"/>
      <c r="H122" s="13" t="n"/>
      <c r="I122" s="16" t="n"/>
      <c r="J122" s="13" t="n"/>
      <c r="K122" s="34" t="n"/>
      <c r="L122" s="13" t="n"/>
      <c r="M122" s="13" t="n"/>
      <c r="N122" s="18" t="n"/>
      <c r="O122" s="36">
        <f>IF($E122="","",IFERROR($E122-'Parámetros'!$B$2,""))</f>
        <v/>
      </c>
      <c r="P122" s="22">
        <f>IF($A122="","",IF($N122="Cancelada","",IF(COUNTBLANK($A122:$N122)&gt;0,"Revisar datos incompletos",IFERROR(IF($I122&gt;VLOOKUP($J122,'Parámetros'!$E$11:$F$15,2,FALSE),"Revisar capacidad",IF($K122&gt;'Parámetros'!$B$4,"Revisar importe",IF(AND($O122&lt;0,$N122&lt;&gt;"Completada"),"Revisar fecha vencida",IF(AND($O122&lt;='Parámetros'!$B$3,$O122&gt;=0,$N122="Pendiente"),"Revisar pendiente próximo","")))),"Revisar vehículo"))))</f>
        <v/>
      </c>
    </row>
    <row r="123">
      <c r="A123" s="13" t="n"/>
      <c r="B123" s="13" t="n"/>
      <c r="C123" s="13" t="n"/>
      <c r="D123" s="13" t="n"/>
      <c r="E123" s="32" t="n"/>
      <c r="F123" s="33" t="n"/>
      <c r="G123" s="13" t="n"/>
      <c r="H123" s="13" t="n"/>
      <c r="I123" s="16" t="n"/>
      <c r="J123" s="13" t="n"/>
      <c r="K123" s="34" t="n"/>
      <c r="L123" s="13" t="n"/>
      <c r="M123" s="13" t="n"/>
      <c r="N123" s="18" t="n"/>
      <c r="O123" s="35">
        <f>IF($E123="","",IFERROR($E123-'Parámetros'!$B$2,""))</f>
        <v/>
      </c>
      <c r="P123" s="20">
        <f>IF($A123="","",IF($N123="Cancelada","",IF(COUNTBLANK($A123:$N123)&gt;0,"Revisar datos incompletos",IFERROR(IF($I123&gt;VLOOKUP($J123,'Parámetros'!$E$11:$F$15,2,FALSE),"Revisar capacidad",IF($K123&gt;'Parámetros'!$B$4,"Revisar importe",IF(AND($O123&lt;0,$N123&lt;&gt;"Completada"),"Revisar fecha vencida",IF(AND($O123&lt;='Parámetros'!$B$3,$O123&gt;=0,$N123="Pendiente"),"Revisar pendiente próximo","")))),"Revisar vehículo"))))</f>
        <v/>
      </c>
    </row>
    <row r="124">
      <c r="A124" s="13" t="n"/>
      <c r="B124" s="13" t="n"/>
      <c r="C124" s="13" t="n"/>
      <c r="D124" s="13" t="n"/>
      <c r="E124" s="32" t="n"/>
      <c r="F124" s="33" t="n"/>
      <c r="G124" s="13" t="n"/>
      <c r="H124" s="13" t="n"/>
      <c r="I124" s="16" t="n"/>
      <c r="J124" s="13" t="n"/>
      <c r="K124" s="34" t="n"/>
      <c r="L124" s="13" t="n"/>
      <c r="M124" s="13" t="n"/>
      <c r="N124" s="18" t="n"/>
      <c r="O124" s="36">
        <f>IF($E124="","",IFERROR($E124-'Parámetros'!$B$2,""))</f>
        <v/>
      </c>
      <c r="P124" s="22">
        <f>IF($A124="","",IF($N124="Cancelada","",IF(COUNTBLANK($A124:$N124)&gt;0,"Revisar datos incompletos",IFERROR(IF($I124&gt;VLOOKUP($J124,'Parámetros'!$E$11:$F$15,2,FALSE),"Revisar capacidad",IF($K124&gt;'Parámetros'!$B$4,"Revisar importe",IF(AND($O124&lt;0,$N124&lt;&gt;"Completada"),"Revisar fecha vencida",IF(AND($O124&lt;='Parámetros'!$B$3,$O124&gt;=0,$N124="Pendiente"),"Revisar pendiente próximo","")))),"Revisar vehículo"))))</f>
        <v/>
      </c>
    </row>
  </sheetData>
  <autoFilter ref="A4:P124"/>
  <mergeCells count="1">
    <mergeCell ref="A1:P1"/>
  </mergeCells>
  <conditionalFormatting sqref="P5:P124">
    <cfRule type="expression" priority="1" dxfId="0" stopIfTrue="1">
      <formula>$P5&lt;&gt;""</formula>
    </cfRule>
  </conditionalFormatting>
  <conditionalFormatting sqref="N5:N124">
    <cfRule type="expression" priority="2" dxfId="2">
      <formula>OR($N5="Confirmada",$N5="Completada")</formula>
    </cfRule>
    <cfRule type="expression" priority="3" dxfId="1">
      <formula>$N5="Pendiente"</formula>
    </cfRule>
  </conditionalFormatting>
  <dataValidations count="9">
    <dataValidation sqref="D5:D124" showDropDown="0" showInputMessage="0" showErrorMessage="0" allowBlank="0" errorTitle="Servicio no válido" error="Seleccione una opción disponible en Parámetros." promptTitle="Tipo de servicio" prompt="Seleccione un servicio de la lista editable." type="list">
      <formula1>'Parámetros'!$C$11:$C$13</formula1>
    </dataValidation>
    <dataValidation sqref="E5:E124" showDropDown="0" showInputMessage="0" showErrorMessage="0" allowBlank="0" errorTitle="Fecha no válida" error="Introduzca una fecha dentro de los límites editables." type="date" operator="between">
      <formula1>'Parámetros'!$B$5</formula1>
      <formula2>'Parámetros'!$B$6</formula2>
    </dataValidation>
    <dataValidation sqref="F5:F124" showDropDown="0" showInputMessage="0" showErrorMessage="0" allowBlank="0" errorTitle="Hora no válida" error="Introduzca una hora válida." type="decimal" operator="between">
      <formula1>0</formula1>
      <formula2>0.99999</formula2>
    </dataValidation>
    <dataValidation sqref="I5:I124" showDropDown="0" showInputMessage="0" showErrorMessage="0" allowBlank="0" errorTitle="Cantidad no válida" error="Introduzca una cantidad de personas dentro del máximo editable." type="whole" operator="between">
      <formula1>1</formula1>
      <formula2>'Parámetros'!$B$7</formula2>
    </dataValidation>
    <dataValidation sqref="J5:J124" showDropDown="0" showInputMessage="0" showErrorMessage="0" allowBlank="0" errorTitle="Vehículo no válido" error="Seleccione una categoría disponible en Parámetros." type="list">
      <formula1>'Parámetros'!$E$11:$E$15</formula1>
    </dataValidation>
    <dataValidation sqref="K5:K124" showDropDown="0" showInputMessage="0" showErrorMessage="0" allowBlank="0" errorTitle="Importe no válido" error="Introduzca un importe entre cero y el máximo editable." type="decimal" operator="between">
      <formula1>0</formula1>
      <formula2>'Parámetros'!$B$8</formula2>
    </dataValidation>
    <dataValidation sqref="L5:L124" showDropDown="0" showInputMessage="0" showErrorMessage="0" allowBlank="0" errorTitle="Proveedor no válido" error="Seleccione un proveedor disponible en Parámetros." type="list">
      <formula1>'Parámetros'!$H$11:$H$14</formula1>
    </dataValidation>
    <dataValidation sqref="M5:M124" showDropDown="0" showInputMessage="0" showErrorMessage="0" allowBlank="0" errorTitle="Responsable no válido" error="Seleccione una persona responsable de la lista." type="list">
      <formula1>'Parámetros'!$J$11:$J$14</formula1>
    </dataValidation>
    <dataValidation sqref="N5:N124" showDropDown="0" showInputMessage="0" showErrorMessage="0" allowBlank="0" errorTitle="Estado no válido" error="Seleccione un estado disponible en Parámetros." type="list">
      <formula1>'Parámetros'!$A$11:$A$15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8" customWidth="1" min="3" max="3"/>
    <col width="3" customWidth="1" min="4" max="4"/>
    <col width="29" customWidth="1" min="5" max="5"/>
    <col width="14" customWidth="1" min="6" max="6"/>
    <col width="3" customWidth="1" min="7" max="7"/>
    <col width="36" customWidth="1" min="8" max="8"/>
    <col width="3" customWidth="1" min="9" max="9"/>
    <col width="27" customWidth="1" min="10" max="10"/>
  </cols>
  <sheetData>
    <row r="1" ht="28" customHeight="1">
      <c r="A1" s="1" t="inlineStr">
        <is>
          <t>Parámetros editables para los traslados de aeropuerto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>
      <c r="A2" s="3" t="inlineStr">
        <is>
          <t>Fecha de control</t>
        </is>
      </c>
      <c r="B2" s="37" t="n">
        <v>46276</v>
      </c>
    </row>
    <row r="3">
      <c r="A3" s="6" t="inlineStr">
        <is>
          <t>Aviso previo</t>
        </is>
      </c>
      <c r="B3" s="38" t="n">
        <v>2</v>
      </c>
    </row>
    <row r="4">
      <c r="A4" s="3" t="inlineStr">
        <is>
          <t>Importe para revisión</t>
        </is>
      </c>
      <c r="B4" s="34" t="n">
        <v>450</v>
      </c>
    </row>
    <row r="5">
      <c r="A5" s="6" t="inlineStr">
        <is>
          <t>Primera fecha admitida</t>
        </is>
      </c>
      <c r="B5" s="37" t="n">
        <v>46246</v>
      </c>
    </row>
    <row r="6">
      <c r="A6" s="3" t="inlineStr">
        <is>
          <t>Última fecha admitida</t>
        </is>
      </c>
      <c r="B6" s="37" t="n">
        <v>46641</v>
      </c>
    </row>
    <row r="7">
      <c r="A7" s="6" t="inlineStr">
        <is>
          <t>Máximo de personas por reserva</t>
        </is>
      </c>
      <c r="B7" s="39" t="n">
        <v>60</v>
      </c>
    </row>
    <row r="8">
      <c r="A8" s="3" t="inlineStr">
        <is>
          <t>Importe máximo admitido</t>
        </is>
      </c>
      <c r="B8" s="34" t="n">
        <v>5000</v>
      </c>
    </row>
    <row r="9">
      <c r="A9" s="12" t="inlineStr">
        <is>
          <t>Las listas y límites siguientes son editables y alimentan las validaciones del registro.</t>
        </is>
      </c>
    </row>
    <row r="10">
      <c r="A10" s="2" t="inlineStr">
        <is>
          <t>Estados</t>
        </is>
      </c>
      <c r="C10" s="2" t="inlineStr">
        <is>
          <t>Servicios</t>
        </is>
      </c>
      <c r="E10" s="2" t="inlineStr">
        <is>
          <t>Vehículos</t>
        </is>
      </c>
      <c r="F10" s="2" t="inlineStr">
        <is>
          <t>Capacidad</t>
        </is>
      </c>
      <c r="H10" s="2" t="inlineStr">
        <is>
          <t>Proveedores</t>
        </is>
      </c>
      <c r="J10" s="2" t="inlineStr">
        <is>
          <t>Responsables</t>
        </is>
      </c>
    </row>
    <row r="11">
      <c r="A11" s="13" t="inlineStr">
        <is>
          <t>Pendiente</t>
        </is>
      </c>
      <c r="B11" s="20" t="n"/>
      <c r="C11" s="13" t="inlineStr">
        <is>
          <t>Recogida de aeropuerto (ficticia)</t>
        </is>
      </c>
      <c r="D11" s="20" t="n"/>
      <c r="E11" s="13" t="inlineStr">
        <is>
          <t>Turismo ficticio</t>
        </is>
      </c>
      <c r="F11" s="40" t="n">
        <v>4</v>
      </c>
      <c r="G11" s="20" t="n"/>
      <c r="H11" s="13" t="inlineStr">
        <is>
          <t>Operador Ámbar Ficticio, S.L.</t>
        </is>
      </c>
      <c r="I11" s="20" t="n"/>
      <c r="J11" s="13" t="inlineStr">
        <is>
          <t>Responsable ficticio A</t>
        </is>
      </c>
    </row>
    <row r="12">
      <c r="A12" s="13" t="inlineStr">
        <is>
          <t>Confirmada</t>
        </is>
      </c>
      <c r="B12" s="22" t="n"/>
      <c r="C12" s="13" t="inlineStr">
        <is>
          <t>Entrega en aeropuerto (ficticia)</t>
        </is>
      </c>
      <c r="D12" s="22" t="n"/>
      <c r="E12" s="13" t="inlineStr">
        <is>
          <t>Monovolumen ficticio</t>
        </is>
      </c>
      <c r="F12" s="40" t="n">
        <v>7</v>
      </c>
      <c r="G12" s="22" t="n"/>
      <c r="H12" s="13" t="inlineStr">
        <is>
          <t>Movilidad Nube Ficticia, S.L.</t>
        </is>
      </c>
      <c r="I12" s="22" t="n"/>
      <c r="J12" s="13" t="inlineStr">
        <is>
          <t>Responsable ficticio B</t>
        </is>
      </c>
    </row>
    <row r="13">
      <c r="A13" s="13" t="inlineStr">
        <is>
          <t>En curso</t>
        </is>
      </c>
      <c r="B13" s="20" t="n"/>
      <c r="C13" s="13" t="inlineStr">
        <is>
          <t>Conexión de terminales (ficticia)</t>
        </is>
      </c>
      <c r="D13" s="20" t="n"/>
      <c r="E13" s="13" t="inlineStr">
        <is>
          <t>Microbús ficticio</t>
        </is>
      </c>
      <c r="F13" s="40" t="n">
        <v>16</v>
      </c>
      <c r="G13" s="20" t="n"/>
      <c r="H13" s="13" t="inlineStr">
        <is>
          <t>Rutas Delta Ficticias, S.L.</t>
        </is>
      </c>
      <c r="I13" s="20" t="n"/>
      <c r="J13" s="13" t="inlineStr">
        <is>
          <t>Responsable ficticio C</t>
        </is>
      </c>
    </row>
    <row r="14">
      <c r="A14" s="13" t="inlineStr">
        <is>
          <t>Completada</t>
        </is>
      </c>
      <c r="B14" s="22" t="n"/>
      <c r="C14" s="22" t="n"/>
      <c r="D14" s="22" t="n"/>
      <c r="E14" s="13" t="inlineStr">
        <is>
          <t>Autocar ficticio</t>
        </is>
      </c>
      <c r="F14" s="40" t="n">
        <v>55</v>
      </c>
      <c r="G14" s="22" t="n"/>
      <c r="H14" s="13" t="inlineStr">
        <is>
          <t>Transportes Prisma Ficticios, S.L.</t>
        </is>
      </c>
      <c r="I14" s="22" t="n"/>
      <c r="J14" s="13" t="inlineStr">
        <is>
          <t>Responsable ficticio D</t>
        </is>
      </c>
    </row>
    <row r="15">
      <c r="A15" s="13" t="inlineStr">
        <is>
          <t>Cancelada</t>
        </is>
      </c>
      <c r="B15" s="20" t="n"/>
      <c r="C15" s="20" t="n"/>
      <c r="D15" s="20" t="n"/>
      <c r="E15" s="13" t="inlineStr">
        <is>
          <t>Vehículo adaptado ficticio</t>
        </is>
      </c>
      <c r="F15" s="40" t="n">
        <v>4</v>
      </c>
      <c r="G15" s="20" t="n"/>
      <c r="H15" s="20" t="n"/>
      <c r="I15" s="20" t="n"/>
      <c r="J15" s="20" t="n"/>
    </row>
  </sheetData>
  <mergeCells count="1">
    <mergeCell ref="A1:J1"/>
  </mergeCells>
  <dataValidations count="6">
    <dataValidation sqref="B2 B5:B6" showDropDown="0" showInputMessage="0" showErrorMessage="0" allowBlank="0" errorTitle="Fecha no válida" error="Introduzca una fecha dentro del periodo operativo previsto." type="date" operator="between">
      <formula1>DATE(2025,1,1)</formula1>
      <formula2>DATE(2029,12,31)</formula2>
    </dataValidation>
    <dataValidation sqref="B3" showDropDown="0" showInputMessage="0" showErrorMessage="0" allowBlank="0" errorTitle="Límite no válido" error="Introduzca entre 0 y 30 días." type="whole" operator="between">
      <formula1>0</formula1>
      <formula2>30</formula2>
    </dataValidation>
    <dataValidation sqref="B4" showDropDown="0" showInputMessage="0" showErrorMessage="0" allowBlank="0" errorTitle="Importe no válido" error="El importe de revisión debe estar entre cero y el máximo admitido." type="decimal" operator="between">
      <formula1>0</formula1>
      <formula2>$B$8</formula2>
    </dataValidation>
    <dataValidation sqref="B7" showDropDown="0" showInputMessage="0" showErrorMessage="0" allowBlank="0" errorTitle="Cantidad no válida" error="Introduzca un máximo entre 1 y 200 personas." type="whole" operator="between">
      <formula1>1</formula1>
      <formula2>200</formula2>
    </dataValidation>
    <dataValidation sqref="B8" showDropDown="0" showInputMessage="0" showErrorMessage="0" allowBlank="0" errorTitle="Importe no válido" error="Introduzca un importe máximo positivo." type="decimal" operator="between">
      <formula1>1</formula1>
      <formula2>100000</formula2>
    </dataValidation>
    <dataValidation sqref="F11:F15" showDropDown="0" showInputMessage="0" showErrorMessage="0" allowBlank="0" errorTitle="Capacidad no válida" error="Introduzca una capacidad entre 1 y 200 personas." type="whole" operator="between">
      <formula1>1</formula1>
      <formula2>200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2026-09-11T16:17:11Z</dcterms:created>
  <dcterms:modified xmlns:dcterms="http://purl.org/dc/terms/" xmlns:xsi="http://www.w3.org/2001/XMLSchema-instance" xsi:type="dcterms:W3CDTF">2026-09-11T16:17:12+00:00Z</dcterms:modified>
</cp:coreProperties>
</file>