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rograma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'Programa'!$A$5:$M$105</definedName>
    <definedName name="_xlnm._FilterDatabase" localSheetId="2" hidden="1">'Parámetros'!$A$4:$E$104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 [$€-es-ES]"/>
    <numFmt numFmtId="165" formatCode="0.0%"/>
    <numFmt numFmtId="166" formatCode="dd/mm/yyyy"/>
    <numFmt numFmtId="167" formatCode="hh:mm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243447"/>
      <sz val="9"/>
    </font>
    <font>
      <name val="Aptos"/>
      <b val="1"/>
      <color rgb="00FFFFFF"/>
      <sz val="10"/>
    </font>
    <font>
      <name val="Aptos"/>
      <b val="1"/>
      <color rgb="000F6B45"/>
      <sz val="14"/>
    </font>
    <font>
      <name val="Aptos"/>
      <color rgb="00243447"/>
      <sz val="10"/>
    </font>
    <font>
      <name val="Aptos"/>
      <b val="1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FFF"/>
      </patternFill>
    </fill>
    <fill>
      <patternFill patternType="solid">
        <fgColor rgb="00EAF3F5"/>
      </patternFill>
    </fill>
    <fill>
      <patternFill patternType="solid">
        <fgColor rgb="00FFF6E8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2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2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167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D65537"/>
        <sz val="10"/>
      </font>
      <fill>
        <patternFill patternType="solid">
          <fgColor rgb="00FFF3D4"/>
        </patternFill>
      </fill>
    </dxf>
    <dxf>
      <font>
        <name val="Aptos"/>
        <b val="1"/>
        <color rgb="00D65537"/>
        <sz val="10"/>
      </font>
      <fill>
        <patternFill patternType="solid">
          <fgColor rgb="00FBE9E5"/>
        </patternFill>
      </fill>
    </dxf>
    <dxf>
      <font>
        <name val="Aptos"/>
        <b val="1"/>
        <color rgb="000F6B45"/>
        <sz val="10"/>
      </font>
      <fill>
        <patternFill patternType="solid">
          <fgColor rgb="00E7F3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Actividades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'Resumen'!B11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'Resumen'!$A$12:$A$16</f>
            </numRef>
          </cat>
          <val>
            <numRef>
              <f>'Resumen'!$B$12:$B$16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actividades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 fitToPage="1"/>
  </sheetPr>
  <dimension ref="A1:H16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3" customWidth="1" min="3" max="3"/>
    <col width="28" customWidth="1" min="4" max="4"/>
    <col width="16" customWidth="1" min="5" max="5"/>
    <col width="3" customWidth="1" min="6" max="6"/>
    <col width="30" customWidth="1" min="7" max="7"/>
    <col width="17" customWidth="1" min="8" max="8"/>
  </cols>
  <sheetData>
    <row r="1" ht="28" customHeight="1">
      <c r="A1" s="1" t="inlineStr">
        <is>
          <t>Programa de actividades por día · Resumen</t>
        </is>
      </c>
    </row>
    <row r="2" ht="28" customHeight="1">
      <c r="A2" s="2" t="inlineStr">
        <is>
          <t>Indicadores calculados exclusivamente a partir de las actividades registradas.</t>
        </is>
      </c>
    </row>
    <row r="3" ht="34" customHeight="1">
      <c r="A3" s="3" t="inlineStr">
        <is>
          <t>Actividades registradas</t>
        </is>
      </c>
      <c r="B3" s="4">
        <f>IF(COUNTIF(Programa!$A$6:$A$105,"&lt;&gt;")=0,"",COUNTIF(Programa!$A$6:$A$105,"&lt;&gt;"))</f>
        <v/>
      </c>
      <c r="D3" s="3" t="inlineStr">
        <is>
          <t>Personas previstas</t>
        </is>
      </c>
      <c r="E3" s="4">
        <f>IF(COUNTIF(Programa!$A$6:$A$105,"&lt;&gt;")=0,"",SUM(Programa!$F$6:$F$105))</f>
        <v/>
      </c>
      <c r="G3" s="3" t="inlineStr">
        <is>
          <t>Importe estimado (€)</t>
        </is>
      </c>
      <c r="H3" s="5">
        <f>IF(COUNTIF(Programa!$A$6:$A$105,"&lt;&gt;")=0,"",SUM(Programa!$I$6:$I$105))</f>
        <v/>
      </c>
    </row>
    <row r="4"/>
    <row r="5" ht="34" customHeight="1">
      <c r="A5" s="3" t="inlineStr">
        <is>
          <t>Horas programadas</t>
        </is>
      </c>
      <c r="B5" s="6">
        <f>IF(COUNTIF(Programa!$A$6:$A$105,"&lt;&gt;")=0,"",SUM(Programa!$G$6:$G$105))</f>
        <v/>
      </c>
      <c r="D5" s="3" t="inlineStr">
        <is>
          <t>Pendientes de confirmar</t>
        </is>
      </c>
      <c r="E5" s="4">
        <f>IF(COUNTIF(Programa!$A$6:$A$105,"&lt;&gt;")=0,"",COUNTIF(Programa!$L$6:$L$105,"Planificada")+COUNTIF(Programa!$L$6:$L$105,"En revisión"))</f>
        <v/>
      </c>
      <c r="G5" s="3" t="inlineStr">
        <is>
          <t>Actividades con aviso</t>
        </is>
      </c>
      <c r="H5" s="4">
        <f>IF(COUNTIF(Programa!$A$6:$A$105,"&lt;&gt;")=0,"",COUNTIFS(Programa!$M$6:$M$105,"&lt;&gt;",Programa!$M$6:$M$105,"&lt;&gt;Sin aviso"))</f>
        <v/>
      </c>
    </row>
    <row r="6"/>
    <row r="7" ht="34" customHeight="1">
      <c r="A7" s="3" t="inlineStr">
        <is>
          <t>Ocupación global</t>
        </is>
      </c>
      <c r="B7" s="7">
        <f>IFERROR(IF(COUNTIF(Programa!$A$6:$A$105,"&lt;&gt;")=0,"",SUM(Programa!$F$6:$F$105)/SUM(Programa!$H$6:$H$105)),"")</f>
        <v/>
      </c>
      <c r="D7" s="3" t="inlineStr">
        <is>
          <t>Primera fecha programada</t>
        </is>
      </c>
      <c r="E7" s="8">
        <f>IF(COUNT(Programa!$E$6:$E$105)=0,"",MIN(Programa!$E$6:INDEX(Programa!$E:$E,105)))</f>
        <v/>
      </c>
      <c r="G7" s="3" t="inlineStr">
        <is>
          <t>Última fecha programada</t>
        </is>
      </c>
      <c r="H7" s="8">
        <f>IF(COUNT(Programa!$E$6:$E$105)=0,"",MAX(Programa!$E$6:INDEX(Programa!$E:$E,105)))</f>
        <v/>
      </c>
    </row>
    <row r="8"/>
    <row r="9"/>
    <row r="10"/>
    <row r="11">
      <c r="A11" s="9" t="inlineStr">
        <is>
          <t>Estado</t>
        </is>
      </c>
      <c r="B11" s="9" t="inlineStr">
        <is>
          <t>Actividades</t>
        </is>
      </c>
    </row>
    <row r="12">
      <c r="A12" s="10">
        <f>'Parámetros'!G5</f>
        <v/>
      </c>
      <c r="B12" s="11">
        <f>IF(A12="","",COUNTIF(Programa!$L$6:$L$105,A12))</f>
        <v/>
      </c>
    </row>
    <row r="13">
      <c r="A13" s="12">
        <f>'Parámetros'!G6</f>
        <v/>
      </c>
      <c r="B13" s="13">
        <f>IF(A13="","",COUNTIF(Programa!$L$6:$L$105,A13))</f>
        <v/>
      </c>
    </row>
    <row r="14">
      <c r="A14" s="10">
        <f>'Parámetros'!G7</f>
        <v/>
      </c>
      <c r="B14" s="11">
        <f>IF(A14="","",COUNTIF(Programa!$L$6:$L$105,A14))</f>
        <v/>
      </c>
    </row>
    <row r="15">
      <c r="A15" s="12">
        <f>'Parámetros'!G8</f>
        <v/>
      </c>
      <c r="B15" s="13">
        <f>IF(A15="","",COUNTIF(Programa!$L$6:$L$105,A15))</f>
        <v/>
      </c>
    </row>
    <row r="16">
      <c r="A16" s="10">
        <f>'Parámetros'!G9</f>
        <v/>
      </c>
      <c r="B16" s="11">
        <f>IF(A16="","",COUNTIF(Programa!$L$6:$L$105,A16))</f>
        <v/>
      </c>
    </row>
  </sheetData>
  <mergeCells count="1">
    <mergeCell ref="A1:H1"/>
  </mergeCells>
  <pageMargins left="0.3" right="0.3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 fitToPage="1"/>
  </sheetPr>
  <dimension ref="A1:M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0" customWidth="1" min="3" max="3"/>
    <col width="40" customWidth="1" min="4" max="4"/>
    <col width="13" customWidth="1" min="5" max="5"/>
    <col width="18" customWidth="1" min="6" max="6"/>
    <col width="17" customWidth="1" min="7" max="7"/>
    <col width="20" customWidth="1" min="8" max="8"/>
    <col width="20" customWidth="1" min="9" max="9"/>
    <col width="40" customWidth="1" min="10" max="10"/>
    <col width="29" customWidth="1" min="11" max="11"/>
    <col width="18" customWidth="1" min="12" max="12"/>
    <col width="36" customWidth="1" min="13" max="13"/>
  </cols>
  <sheetData>
    <row r="1" ht="28" customHeight="1">
      <c r="A1" s="1" t="inlineStr">
        <is>
          <t>Programa de actividades por día</t>
        </is>
      </c>
    </row>
    <row r="2" ht="28" customHeight="1">
      <c r="A2" s="2" t="inlineStr">
        <is>
          <t>Introduzca los campos en crema. Duración, capacidad, importe y proveedor se calculan desde el catálogo.</t>
        </is>
      </c>
    </row>
    <row r="3" ht="24" customHeight="1">
      <c r="A3" s="2" t="inlineStr">
        <is>
          <t>Los avisos requieren comprobación humana y no representan confirmación externa.</t>
        </is>
      </c>
    </row>
    <row r="4"/>
    <row r="5" ht="34" customHeight="1">
      <c r="A5" s="9" t="inlineStr">
        <is>
          <t>Expediente</t>
        </is>
      </c>
      <c r="B5" s="9" t="inlineStr">
        <is>
          <t>Salida (hora)</t>
        </is>
      </c>
      <c r="C5" s="9" t="inlineStr">
        <is>
          <t>Viajero o grupo</t>
        </is>
      </c>
      <c r="D5" s="9" t="inlineStr">
        <is>
          <t>Servicio</t>
        </is>
      </c>
      <c r="E5" s="9" t="inlineStr">
        <is>
          <t>Fecha</t>
        </is>
      </c>
      <c r="F5" s="9" t="inlineStr">
        <is>
          <t>Cantidad (personas)</t>
        </is>
      </c>
      <c r="G5" s="9" t="inlineStr">
        <is>
          <t>Duración (horas)</t>
        </is>
      </c>
      <c r="H5" s="9" t="inlineStr">
        <is>
          <t>Capacidad (personas)</t>
        </is>
      </c>
      <c r="I5" s="9" t="inlineStr">
        <is>
          <t>Importe estimado (€)</t>
        </is>
      </c>
      <c r="J5" s="9" t="inlineStr">
        <is>
          <t>Proveedor</t>
        </is>
      </c>
      <c r="K5" s="9" t="inlineStr">
        <is>
          <t>Responsable</t>
        </is>
      </c>
      <c r="L5" s="9" t="inlineStr">
        <is>
          <t>Estado</t>
        </is>
      </c>
      <c r="M5" s="9" t="inlineStr">
        <is>
          <t>Aviso de revisión</t>
        </is>
      </c>
    </row>
    <row r="6" ht="31" customHeight="1">
      <c r="A6" s="14" t="inlineStr">
        <is>
          <t>EXP-FIC-26001</t>
        </is>
      </c>
      <c r="B6" s="30" t="n">
        <v>0.375</v>
      </c>
      <c r="C6" s="16" t="inlineStr">
        <is>
          <t>Grupo ficticio Brújula Azul</t>
        </is>
      </c>
      <c r="D6" s="16" t="inlineStr">
        <is>
          <t>Visita ficticia al Museo Nube</t>
        </is>
      </c>
      <c r="E6" s="17" t="n">
        <v>46293</v>
      </c>
      <c r="F6" s="18" t="n">
        <v>18</v>
      </c>
      <c r="G6" s="19">
        <f>IF(OR($A6="",$D6=""),"",IFERROR(IF(ISNUMBER(VLOOKUP($D6,'Parámetros'!$A$5:$E$104,2,FALSE)),VLOOKUP($D6,'Parámetros'!$A$5:$E$104,2,FALSE),""),""))</f>
        <v/>
      </c>
      <c r="H6" s="11">
        <f>IF(OR($A6="",$D6=""),"",IFERROR(IF(ISNUMBER(VLOOKUP($D6,'Parámetros'!$A$5:$E$104,3,FALSE)),VLOOKUP($D6,'Parámetros'!$A$5:$E$104,3,FALSE),""),""))</f>
        <v/>
      </c>
      <c r="I6" s="20">
        <f>IF(OR($A6="",$D6="",$F6="",NOT(ISNUMBER($F6))),"",IFERROR(IF(ISNUMBER(VLOOKUP($D6,'Parámetros'!$A$5:$E$104,4,FALSE)),$F6*VLOOKUP($D6,'Parámetros'!$A$5:$E$104,4,FALSE),""),""))</f>
        <v/>
      </c>
      <c r="J6" s="21">
        <f>IF(OR($A6="",$D6=""),"",IFERROR(VLOOKUP($D6,'Parámetros'!$A$5:$E$104,5,FALSE),""))</f>
        <v/>
      </c>
      <c r="K6" s="16" t="inlineStr">
        <is>
          <t>Responsable ficticio Ámbar</t>
        </is>
      </c>
      <c r="L6" s="14" t="inlineStr">
        <is>
          <t>Confirmada</t>
        </is>
      </c>
      <c r="M6" s="21">
        <f>IF($A6="","",IF(OR($B6="",$C6="",$D6="",$E6="",$F6="",$K6="",$L6=""),"Revisar campos obligatorios",IF(OR($G6="",$H6="",$I6="",$J6=""),"Revisar servicio o catálogo",IF(AND(ISNUMBER($E6),OR($E6&lt;'Parámetros'!$L$5,$E6&gt;'Parámetros'!$L$6)),"Revisar fecha",IF(AND(ISNUMBER($F6),ISNUMBER($H6),$F6&gt;$H6),"Revisar capacidad",IF(AND($L6="Confirmada",ISNUMBER($E6),$E6&lt;TODAY()),"Revisar fecha pasada",IF(AND($L6="Cancelada",ISNUMBER($I6),$I6&gt;0),"Comprobar importe de cancelación","Sin aviso")))))))</f>
        <v/>
      </c>
    </row>
    <row r="7" ht="31" customHeight="1">
      <c r="A7" s="14" t="inlineStr">
        <is>
          <t>EXP-FIC-26001</t>
        </is>
      </c>
      <c r="B7" s="30" t="n">
        <v>0.5</v>
      </c>
      <c r="C7" s="16" t="inlineStr">
        <is>
          <t>Grupo ficticio Brújula Azul</t>
        </is>
      </c>
      <c r="D7" s="16" t="inlineStr">
        <is>
          <t>Ruta ficticia del Barrio de Cartón</t>
        </is>
      </c>
      <c r="E7" s="17" t="n">
        <v>46293</v>
      </c>
      <c r="F7" s="18" t="n">
        <v>18</v>
      </c>
      <c r="G7" s="22">
        <f>IF(OR($A7="",$D7=""),"",IFERROR(IF(ISNUMBER(VLOOKUP($D7,'Parámetros'!$A$5:$E$104,2,FALSE)),VLOOKUP($D7,'Parámetros'!$A$5:$E$104,2,FALSE),""),""))</f>
        <v/>
      </c>
      <c r="H7" s="13">
        <f>IF(OR($A7="",$D7=""),"",IFERROR(IF(ISNUMBER(VLOOKUP($D7,'Parámetros'!$A$5:$E$104,3,FALSE)),VLOOKUP($D7,'Parámetros'!$A$5:$E$104,3,FALSE),""),""))</f>
        <v/>
      </c>
      <c r="I7" s="23">
        <f>IF(OR($A7="",$D7="",$F7="",NOT(ISNUMBER($F7))),"",IFERROR(IF(ISNUMBER(VLOOKUP($D7,'Parámetros'!$A$5:$E$104,4,FALSE)),$F7*VLOOKUP($D7,'Parámetros'!$A$5:$E$104,4,FALSE),""),""))</f>
        <v/>
      </c>
      <c r="J7" s="24">
        <f>IF(OR($A7="",$D7=""),"",IFERROR(VLOOKUP($D7,'Parámetros'!$A$5:$E$104,5,FALSE),""))</f>
        <v/>
      </c>
      <c r="K7" s="16" t="inlineStr">
        <is>
          <t>Responsable ficticio Ámbar</t>
        </is>
      </c>
      <c r="L7" s="14" t="inlineStr">
        <is>
          <t>Confirmada</t>
        </is>
      </c>
      <c r="M7" s="24">
        <f>IF($A7="","",IF(OR($B7="",$C7="",$D7="",$E7="",$F7="",$K7="",$L7=""),"Revisar campos obligatorios",IF(OR($G7="",$H7="",$I7="",$J7=""),"Revisar servicio o catálogo",IF(AND(ISNUMBER($E7),OR($E7&lt;'Parámetros'!$L$5,$E7&gt;'Parámetros'!$L$6)),"Revisar fecha",IF(AND(ISNUMBER($F7),ISNUMBER($H7),$F7&gt;$H7),"Revisar capacidad",IF(AND($L7="Confirmada",ISNUMBER($E7),$E7&lt;TODAY()),"Revisar fecha pasada",IF(AND($L7="Cancelada",ISNUMBER($I7),$I7&gt;0),"Comprobar importe de cancelación","Sin aviso")))))))</f>
        <v/>
      </c>
    </row>
    <row r="8" ht="31" customHeight="1">
      <c r="A8" s="14" t="inlineStr">
        <is>
          <t>EXP-FIC-26002</t>
        </is>
      </c>
      <c r="B8" s="30" t="n">
        <v>0.6666666666666666</v>
      </c>
      <c r="C8" s="16" t="inlineStr">
        <is>
          <t>Viajeros ficticios Nube y Sol</t>
        </is>
      </c>
      <c r="D8" s="16" t="inlineStr">
        <is>
          <t>Taller ficticio de Cerámica Lunar</t>
        </is>
      </c>
      <c r="E8" s="17" t="n">
        <v>46293</v>
      </c>
      <c r="F8" s="18" t="n">
        <v>20</v>
      </c>
      <c r="G8" s="19">
        <f>IF(OR($A8="",$D8=""),"",IFERROR(IF(ISNUMBER(VLOOKUP($D8,'Parámetros'!$A$5:$E$104,2,FALSE)),VLOOKUP($D8,'Parámetros'!$A$5:$E$104,2,FALSE),""),""))</f>
        <v/>
      </c>
      <c r="H8" s="11">
        <f>IF(OR($A8="",$D8=""),"",IFERROR(IF(ISNUMBER(VLOOKUP($D8,'Parámetros'!$A$5:$E$104,3,FALSE)),VLOOKUP($D8,'Parámetros'!$A$5:$E$104,3,FALSE),""),""))</f>
        <v/>
      </c>
      <c r="I8" s="20">
        <f>IF(OR($A8="",$D8="",$F8="",NOT(ISNUMBER($F8))),"",IFERROR(IF(ISNUMBER(VLOOKUP($D8,'Parámetros'!$A$5:$E$104,4,FALSE)),$F8*VLOOKUP($D8,'Parámetros'!$A$5:$E$104,4,FALSE),""),""))</f>
        <v/>
      </c>
      <c r="J8" s="21">
        <f>IF(OR($A8="",$D8=""),"",IFERROR(VLOOKUP($D8,'Parámetros'!$A$5:$E$104,5,FALSE),""))</f>
        <v/>
      </c>
      <c r="K8" s="16" t="inlineStr">
        <is>
          <t>Responsable ficticio Coral</t>
        </is>
      </c>
      <c r="L8" s="14" t="inlineStr">
        <is>
          <t>Planificada</t>
        </is>
      </c>
      <c r="M8" s="21">
        <f>IF($A8="","",IF(OR($B8="",$C8="",$D8="",$E8="",$F8="",$K8="",$L8=""),"Revisar campos obligatorios",IF(OR($G8="",$H8="",$I8="",$J8=""),"Revisar servicio o catálogo",IF(AND(ISNUMBER($E8),OR($E8&lt;'Parámetros'!$L$5,$E8&gt;'Parámetros'!$L$6)),"Revisar fecha",IF(AND(ISNUMBER($F8),ISNUMBER($H8),$F8&gt;$H8),"Revisar capacidad",IF(AND($L8="Confirmada",ISNUMBER($E8),$E8&lt;TODAY()),"Revisar fecha pasada",IF(AND($L8="Cancelada",ISNUMBER($I8),$I8&gt;0),"Comprobar importe de cancelación","Sin aviso")))))))</f>
        <v/>
      </c>
    </row>
    <row r="9" ht="31" customHeight="1">
      <c r="A9" s="14" t="inlineStr">
        <is>
          <t>EXP-FIC-26001</t>
        </is>
      </c>
      <c r="B9" s="30" t="n">
        <v>0.3958333333333333</v>
      </c>
      <c r="C9" s="16" t="inlineStr">
        <is>
          <t>Grupo ficticio Brújula Azul</t>
        </is>
      </c>
      <c r="D9" s="16" t="inlineStr">
        <is>
          <t>Paseo ficticio por Jardines de Papel</t>
        </is>
      </c>
      <c r="E9" s="17" t="n">
        <v>46294</v>
      </c>
      <c r="F9" s="18" t="n">
        <v>12</v>
      </c>
      <c r="G9" s="22">
        <f>IF(OR($A9="",$D9=""),"",IFERROR(IF(ISNUMBER(VLOOKUP($D9,'Parámetros'!$A$5:$E$104,2,FALSE)),VLOOKUP($D9,'Parámetros'!$A$5:$E$104,2,FALSE),""),""))</f>
        <v/>
      </c>
      <c r="H9" s="13">
        <f>IF(OR($A9="",$D9=""),"",IFERROR(IF(ISNUMBER(VLOOKUP($D9,'Parámetros'!$A$5:$E$104,3,FALSE)),VLOOKUP($D9,'Parámetros'!$A$5:$E$104,3,FALSE),""),""))</f>
        <v/>
      </c>
      <c r="I9" s="23">
        <f>IF(OR($A9="",$D9="",$F9="",NOT(ISNUMBER($F9))),"",IFERROR(IF(ISNUMBER(VLOOKUP($D9,'Parámetros'!$A$5:$E$104,4,FALSE)),$F9*VLOOKUP($D9,'Parámetros'!$A$5:$E$104,4,FALSE),""),""))</f>
        <v/>
      </c>
      <c r="J9" s="24">
        <f>IF(OR($A9="",$D9=""),"",IFERROR(VLOOKUP($D9,'Parámetros'!$A$5:$E$104,5,FALSE),""))</f>
        <v/>
      </c>
      <c r="K9" s="16" t="inlineStr">
        <is>
          <t>Responsable ficticio Ámbar</t>
        </is>
      </c>
      <c r="L9" s="14" t="inlineStr">
        <is>
          <t>Confirmada</t>
        </is>
      </c>
      <c r="M9" s="24">
        <f>IF($A9="","",IF(OR($B9="",$C9="",$D9="",$E9="",$F9="",$K9="",$L9=""),"Revisar campos obligatorios",IF(OR($G9="",$H9="",$I9="",$J9=""),"Revisar servicio o catálogo",IF(AND(ISNUMBER($E9),OR($E9&lt;'Parámetros'!$L$5,$E9&gt;'Parámetros'!$L$6)),"Revisar fecha",IF(AND(ISNUMBER($F9),ISNUMBER($H9),$F9&gt;$H9),"Revisar capacidad",IF(AND($L9="Confirmada",ISNUMBER($E9),$E9&lt;TODAY()),"Revisar fecha pasada",IF(AND($L9="Cancelada",ISNUMBER($I9),$I9&gt;0),"Comprobar importe de cancelación","Sin aviso")))))))</f>
        <v/>
      </c>
    </row>
    <row r="10" ht="31" customHeight="1">
      <c r="A10" s="14" t="inlineStr">
        <is>
          <t>EXP-FIC-26003</t>
        </is>
      </c>
      <c r="B10" s="30" t="n">
        <v>0.4791666666666667</v>
      </c>
      <c r="C10" s="16" t="inlineStr">
        <is>
          <t>Grupo ficticio Cometa Verde</t>
        </is>
      </c>
      <c r="D10" s="16" t="inlineStr">
        <is>
          <t>Actividad ficticia de Cocina de Colores</t>
        </is>
      </c>
      <c r="E10" s="17" t="n">
        <v>46294</v>
      </c>
      <c r="F10" s="18" t="n">
        <v>12</v>
      </c>
      <c r="G10" s="19">
        <f>IF(OR($A10="",$D10=""),"",IFERROR(IF(ISNUMBER(VLOOKUP($D10,'Parámetros'!$A$5:$E$104,2,FALSE)),VLOOKUP($D10,'Parámetros'!$A$5:$E$104,2,FALSE),""),""))</f>
        <v/>
      </c>
      <c r="H10" s="11">
        <f>IF(OR($A10="",$D10=""),"",IFERROR(IF(ISNUMBER(VLOOKUP($D10,'Parámetros'!$A$5:$E$104,3,FALSE)),VLOOKUP($D10,'Parámetros'!$A$5:$E$104,3,FALSE),""),""))</f>
        <v/>
      </c>
      <c r="I10" s="20">
        <f>IF(OR($A10="",$D10="",$F10="",NOT(ISNUMBER($F10))),"",IFERROR(IF(ISNUMBER(VLOOKUP($D10,'Parámetros'!$A$5:$E$104,4,FALSE)),$F10*VLOOKUP($D10,'Parámetros'!$A$5:$E$104,4,FALSE),""),""))</f>
        <v/>
      </c>
      <c r="J10" s="21">
        <f>IF(OR($A10="",$D10=""),"",IFERROR(VLOOKUP($D10,'Parámetros'!$A$5:$E$104,5,FALSE),""))</f>
        <v/>
      </c>
      <c r="K10" s="16" t="inlineStr">
        <is>
          <t>Responsable ficticio Duna</t>
        </is>
      </c>
      <c r="L10" s="14" t="inlineStr">
        <is>
          <t>En revisión</t>
        </is>
      </c>
      <c r="M10" s="21">
        <f>IF($A10="","",IF(OR($B10="",$C10="",$D10="",$E10="",$F10="",$K10="",$L10=""),"Revisar campos obligatorios",IF(OR($G10="",$H10="",$I10="",$J10=""),"Revisar servicio o catálogo",IF(AND(ISNUMBER($E10),OR($E10&lt;'Parámetros'!$L$5,$E10&gt;'Parámetros'!$L$6)),"Revisar fecha",IF(AND(ISNUMBER($F10),ISNUMBER($H10),$F10&gt;$H10),"Revisar capacidad",IF(AND($L10="Confirmada",ISNUMBER($E10),$E10&lt;TODAY()),"Revisar fecha pasada",IF(AND($L10="Cancelada",ISNUMBER($I10),$I10&gt;0),"Comprobar importe de cancelación","Sin aviso")))))))</f>
        <v/>
      </c>
    </row>
    <row r="11" ht="31" customHeight="1">
      <c r="A11" s="14" t="inlineStr">
        <is>
          <t>EXP-FIC-26004</t>
        </is>
      </c>
      <c r="B11" s="30" t="n">
        <v>0.6875</v>
      </c>
      <c r="C11" s="16" t="inlineStr">
        <is>
          <t>Grupo ficticio Faro Violeta</t>
        </is>
      </c>
      <c r="D11" s="16" t="inlineStr">
        <is>
          <t>Recorrido ficticio en Bicicleta Azul</t>
        </is>
      </c>
      <c r="E11" s="17" t="n">
        <v>46294</v>
      </c>
      <c r="F11" s="18" t="n">
        <v>15</v>
      </c>
      <c r="G11" s="22">
        <f>IF(OR($A11="",$D11=""),"",IFERROR(IF(ISNUMBER(VLOOKUP($D11,'Parámetros'!$A$5:$E$104,2,FALSE)),VLOOKUP($D11,'Parámetros'!$A$5:$E$104,2,FALSE),""),""))</f>
        <v/>
      </c>
      <c r="H11" s="13">
        <f>IF(OR($A11="",$D11=""),"",IFERROR(IF(ISNUMBER(VLOOKUP($D11,'Parámetros'!$A$5:$E$104,3,FALSE)),VLOOKUP($D11,'Parámetros'!$A$5:$E$104,3,FALSE),""),""))</f>
        <v/>
      </c>
      <c r="I11" s="23">
        <f>IF(OR($A11="",$D11="",$F11="",NOT(ISNUMBER($F11))),"",IFERROR(IF(ISNUMBER(VLOOKUP($D11,'Parámetros'!$A$5:$E$104,4,FALSE)),$F11*VLOOKUP($D11,'Parámetros'!$A$5:$E$104,4,FALSE),""),""))</f>
        <v/>
      </c>
      <c r="J11" s="24">
        <f>IF(OR($A11="",$D11=""),"",IFERROR(VLOOKUP($D11,'Parámetros'!$A$5:$E$104,5,FALSE),""))</f>
        <v/>
      </c>
      <c r="K11" s="16" t="inlineStr">
        <is>
          <t>Responsable ficticio Índigo</t>
        </is>
      </c>
      <c r="L11" s="14" t="inlineStr">
        <is>
          <t>Confirmada</t>
        </is>
      </c>
      <c r="M11" s="24">
        <f>IF($A11="","",IF(OR($B11="",$C11="",$D11="",$E11="",$F11="",$K11="",$L11=""),"Revisar campos obligatorios",IF(OR($G11="",$H11="",$I11="",$J11=""),"Revisar servicio o catálogo",IF(AND(ISNUMBER($E11),OR($E11&lt;'Parámetros'!$L$5,$E11&gt;'Parámetros'!$L$6)),"Revisar fecha",IF(AND(ISNUMBER($F11),ISNUMBER($H11),$F11&gt;$H11),"Revisar capacidad",IF(AND($L11="Confirmada",ISNUMBER($E11),$E11&lt;TODAY()),"Revisar fecha pasada",IF(AND($L11="Cancelada",ISNUMBER($I11),$I11&gt;0),"Comprobar importe de cancelación","Sin aviso")))))))</f>
        <v/>
      </c>
    </row>
    <row r="12" ht="31" customHeight="1">
      <c r="A12" s="14" t="inlineStr">
        <is>
          <t>EXP-FIC-26005</t>
        </is>
      </c>
      <c r="B12" s="30" t="n">
        <v>0.8333333333333334</v>
      </c>
      <c r="C12" s="16" t="inlineStr">
        <is>
          <t>Viajeros ficticios Loto y Prisma</t>
        </is>
      </c>
      <c r="D12" s="16" t="inlineStr">
        <is>
          <t>Espectáculo ficticio del Teatro Imaginario</t>
        </is>
      </c>
      <c r="E12" s="17" t="n">
        <v>46294</v>
      </c>
      <c r="F12" s="18" t="n">
        <v>8</v>
      </c>
      <c r="G12" s="19">
        <f>IF(OR($A12="",$D12=""),"",IFERROR(IF(ISNUMBER(VLOOKUP($D12,'Parámetros'!$A$5:$E$104,2,FALSE)),VLOOKUP($D12,'Parámetros'!$A$5:$E$104,2,FALSE),""),""))</f>
        <v/>
      </c>
      <c r="H12" s="11">
        <f>IF(OR($A12="",$D12=""),"",IFERROR(IF(ISNUMBER(VLOOKUP($D12,'Parámetros'!$A$5:$E$104,3,FALSE)),VLOOKUP($D12,'Parámetros'!$A$5:$E$104,3,FALSE),""),""))</f>
        <v/>
      </c>
      <c r="I12" s="20">
        <f>IF(OR($A12="",$D12="",$F12="",NOT(ISNUMBER($F12))),"",IFERROR(IF(ISNUMBER(VLOOKUP($D12,'Parámetros'!$A$5:$E$104,4,FALSE)),$F12*VLOOKUP($D12,'Parámetros'!$A$5:$E$104,4,FALSE),""),""))</f>
        <v/>
      </c>
      <c r="J12" s="21">
        <f>IF(OR($A12="",$D12=""),"",IFERROR(VLOOKUP($D12,'Parámetros'!$A$5:$E$104,5,FALSE),""))</f>
        <v/>
      </c>
      <c r="K12" s="16" t="inlineStr">
        <is>
          <t>Responsable ficticio Jade</t>
        </is>
      </c>
      <c r="L12" s="14" t="inlineStr">
        <is>
          <t>Cancelada</t>
        </is>
      </c>
      <c r="M12" s="21">
        <f>IF($A12="","",IF(OR($B12="",$C12="",$D12="",$E12="",$F12="",$K12="",$L12=""),"Revisar campos obligatorios",IF(OR($G12="",$H12="",$I12="",$J12=""),"Revisar servicio o catálogo",IF(AND(ISNUMBER($E12),OR($E12&lt;'Parámetros'!$L$5,$E12&gt;'Parámetros'!$L$6)),"Revisar fecha",IF(AND(ISNUMBER($F12),ISNUMBER($H12),$F12&gt;$H12),"Revisar capacidad",IF(AND($L12="Confirmada",ISNUMBER($E12),$E12&lt;TODAY()),"Revisar fecha pasada",IF(AND($L12="Cancelada",ISNUMBER($I12),$I12&gt;0),"Comprobar importe de cancelación","Sin aviso")))))))</f>
        <v/>
      </c>
    </row>
    <row r="13" ht="31" customHeight="1">
      <c r="A13" s="14" t="inlineStr">
        <is>
          <t>EXP-FIC-26006</t>
        </is>
      </c>
      <c r="B13" s="30" t="n">
        <v>0.3854166666666667</v>
      </c>
      <c r="C13" s="16" t="inlineStr">
        <is>
          <t>Grupo ficticio Estrella de Papel</t>
        </is>
      </c>
      <c r="D13" s="16" t="inlineStr">
        <is>
          <t>Visita ficticia al Museo Nube</t>
        </is>
      </c>
      <c r="E13" s="17" t="n">
        <v>46295</v>
      </c>
      <c r="F13" s="18" t="n">
        <v>26</v>
      </c>
      <c r="G13" s="22">
        <f>IF(OR($A13="",$D13=""),"",IFERROR(IF(ISNUMBER(VLOOKUP($D13,'Parámetros'!$A$5:$E$104,2,FALSE)),VLOOKUP($D13,'Parámetros'!$A$5:$E$104,2,FALSE),""),""))</f>
        <v/>
      </c>
      <c r="H13" s="13">
        <f>IF(OR($A13="",$D13=""),"",IFERROR(IF(ISNUMBER(VLOOKUP($D13,'Parámetros'!$A$5:$E$104,3,FALSE)),VLOOKUP($D13,'Parámetros'!$A$5:$E$104,3,FALSE),""),""))</f>
        <v/>
      </c>
      <c r="I13" s="23">
        <f>IF(OR($A13="",$D13="",$F13="",NOT(ISNUMBER($F13))),"",IFERROR(IF(ISNUMBER(VLOOKUP($D13,'Parámetros'!$A$5:$E$104,4,FALSE)),$F13*VLOOKUP($D13,'Parámetros'!$A$5:$E$104,4,FALSE),""),""))</f>
        <v/>
      </c>
      <c r="J13" s="24">
        <f>IF(OR($A13="",$D13=""),"",IFERROR(VLOOKUP($D13,'Parámetros'!$A$5:$E$104,5,FALSE),""))</f>
        <v/>
      </c>
      <c r="K13" s="16" t="inlineStr">
        <is>
          <t>Responsable ficticio Coral</t>
        </is>
      </c>
      <c r="L13" s="14" t="inlineStr">
        <is>
          <t>Confirmada</t>
        </is>
      </c>
      <c r="M13" s="24">
        <f>IF($A13="","",IF(OR($B13="",$C13="",$D13="",$E13="",$F13="",$K13="",$L13=""),"Revisar campos obligatorios",IF(OR($G13="",$H13="",$I13="",$J13=""),"Revisar servicio o catálogo",IF(AND(ISNUMBER($E13),OR($E13&lt;'Parámetros'!$L$5,$E13&gt;'Parámetros'!$L$6)),"Revisar fecha",IF(AND(ISNUMBER($F13),ISNUMBER($H13),$F13&gt;$H13),"Revisar capacidad",IF(AND($L13="Confirmada",ISNUMBER($E13),$E13&lt;TODAY()),"Revisar fecha pasada",IF(AND($L13="Cancelada",ISNUMBER($I13),$I13&gt;0),"Comprobar importe de cancelación","Sin aviso")))))))</f>
        <v/>
      </c>
    </row>
    <row r="14" ht="31" customHeight="1">
      <c r="A14" s="14" t="inlineStr">
        <is>
          <t>EXP-FIC-26007</t>
        </is>
      </c>
      <c r="B14" s="30" t="n">
        <v>0.5208333333333334</v>
      </c>
      <c r="C14" s="16" t="inlineStr">
        <is>
          <t>Grupo ficticio Mapa Amarillo</t>
        </is>
      </c>
      <c r="D14" s="16" t="inlineStr">
        <is>
          <t>Mirador ficticio de la Sierra Inventada</t>
        </is>
      </c>
      <c r="E14" s="17" t="n">
        <v>46295</v>
      </c>
      <c r="F14" s="18" t="n">
        <v>31</v>
      </c>
      <c r="G14" s="19">
        <f>IF(OR($A14="",$D14=""),"",IFERROR(IF(ISNUMBER(VLOOKUP($D14,'Parámetros'!$A$5:$E$104,2,FALSE)),VLOOKUP($D14,'Parámetros'!$A$5:$E$104,2,FALSE),""),""))</f>
        <v/>
      </c>
      <c r="H14" s="11">
        <f>IF(OR($A14="",$D14=""),"",IFERROR(IF(ISNUMBER(VLOOKUP($D14,'Parámetros'!$A$5:$E$104,3,FALSE)),VLOOKUP($D14,'Parámetros'!$A$5:$E$104,3,FALSE),""),""))</f>
        <v/>
      </c>
      <c r="I14" s="20">
        <f>IF(OR($A14="",$D14="",$F14="",NOT(ISNUMBER($F14))),"",IFERROR(IF(ISNUMBER(VLOOKUP($D14,'Parámetros'!$A$5:$E$104,4,FALSE)),$F14*VLOOKUP($D14,'Parámetros'!$A$5:$E$104,4,FALSE),""),""))</f>
        <v/>
      </c>
      <c r="J14" s="21">
        <f>IF(OR($A14="",$D14=""),"",IFERROR(VLOOKUP($D14,'Parámetros'!$A$5:$E$104,5,FALSE),""))</f>
        <v/>
      </c>
      <c r="K14" s="16" t="inlineStr">
        <is>
          <t>Responsable ficticio Duna</t>
        </is>
      </c>
      <c r="L14" s="14" t="inlineStr">
        <is>
          <t>En revisión</t>
        </is>
      </c>
      <c r="M14" s="21">
        <f>IF($A14="","",IF(OR($B14="",$C14="",$D14="",$E14="",$F14="",$K14="",$L14=""),"Revisar campos obligatorios",IF(OR($G14="",$H14="",$I14="",$J14=""),"Revisar servicio o catálogo",IF(AND(ISNUMBER($E14),OR($E14&lt;'Parámetros'!$L$5,$E14&gt;'Parámetros'!$L$6)),"Revisar fecha",IF(AND(ISNUMBER($F14),ISNUMBER($H14),$F14&gt;$H14),"Revisar capacidad",IF(AND($L14="Confirmada",ISNUMBER($E14),$E14&lt;TODAY()),"Revisar fecha pasada",IF(AND($L14="Cancelada",ISNUMBER($I14),$I14&gt;0),"Comprobar importe de cancelación","Sin aviso")))))))</f>
        <v/>
      </c>
    </row>
    <row r="15" ht="31" customHeight="1">
      <c r="A15" s="14" t="inlineStr">
        <is>
          <t>EXP-FIC-26008</t>
        </is>
      </c>
      <c r="B15" s="30" t="n">
        <v>0.4166666666666667</v>
      </c>
      <c r="C15" s="16" t="inlineStr">
        <is>
          <t>Viajeros ficticios Órbita y Trébol</t>
        </is>
      </c>
      <c r="D15" s="16" t="inlineStr">
        <is>
          <t>Ruta ficticia del Barrio de Cartón</t>
        </is>
      </c>
      <c r="E15" s="17" t="n">
        <v>46296</v>
      </c>
      <c r="F15" s="18" t="n">
        <v>10</v>
      </c>
      <c r="G15" s="22">
        <f>IF(OR($A15="",$D15=""),"",IFERROR(IF(ISNUMBER(VLOOKUP($D15,'Parámetros'!$A$5:$E$104,2,FALSE)),VLOOKUP($D15,'Parámetros'!$A$5:$E$104,2,FALSE),""),""))</f>
        <v/>
      </c>
      <c r="H15" s="13">
        <f>IF(OR($A15="",$D15=""),"",IFERROR(IF(ISNUMBER(VLOOKUP($D15,'Parámetros'!$A$5:$E$104,3,FALSE)),VLOOKUP($D15,'Parámetros'!$A$5:$E$104,3,FALSE),""),""))</f>
        <v/>
      </c>
      <c r="I15" s="23">
        <f>IF(OR($A15="",$D15="",$F15="",NOT(ISNUMBER($F15))),"",IFERROR(IF(ISNUMBER(VLOOKUP($D15,'Parámetros'!$A$5:$E$104,4,FALSE)),$F15*VLOOKUP($D15,'Parámetros'!$A$5:$E$104,4,FALSE),""),""))</f>
        <v/>
      </c>
      <c r="J15" s="24">
        <f>IF(OR($A15="",$D15=""),"",IFERROR(VLOOKUP($D15,'Parámetros'!$A$5:$E$104,5,FALSE),""))</f>
        <v/>
      </c>
      <c r="K15" s="16" t="inlineStr">
        <is>
          <t>Responsable ficticio Jade</t>
        </is>
      </c>
      <c r="L15" s="14" t="inlineStr">
        <is>
          <t>Planificada</t>
        </is>
      </c>
      <c r="M15" s="24">
        <f>IF($A15="","",IF(OR($B15="",$C15="",$D15="",$E15="",$F15="",$K15="",$L15=""),"Revisar campos obligatorios",IF(OR($G15="",$H15="",$I15="",$J15=""),"Revisar servicio o catálogo",IF(AND(ISNUMBER($E15),OR($E15&lt;'Parámetros'!$L$5,$E15&gt;'Parámetros'!$L$6)),"Revisar fecha",IF(AND(ISNUMBER($F15),ISNUMBER($H15),$F15&gt;$H15),"Revisar capacidad",IF(AND($L15="Confirmada",ISNUMBER($E15),$E15&lt;TODAY()),"Revisar fecha pasada",IF(AND($L15="Cancelada",ISNUMBER($I15),$I15&gt;0),"Comprobar importe de cancelación","Sin aviso")))))))</f>
        <v/>
      </c>
    </row>
    <row r="16" ht="31" customHeight="1">
      <c r="A16" s="14" t="n"/>
      <c r="B16" s="30" t="n"/>
      <c r="C16" s="16" t="n"/>
      <c r="D16" s="16" t="n"/>
      <c r="E16" s="17" t="n"/>
      <c r="F16" s="18" t="n"/>
      <c r="G16" s="19">
        <f>IF(OR($A16="",$D16=""),"",IFERROR(IF(ISNUMBER(VLOOKUP($D16,'Parámetros'!$A$5:$E$104,2,FALSE)),VLOOKUP($D16,'Parámetros'!$A$5:$E$104,2,FALSE),""),""))</f>
        <v/>
      </c>
      <c r="H16" s="11">
        <f>IF(OR($A16="",$D16=""),"",IFERROR(IF(ISNUMBER(VLOOKUP($D16,'Parámetros'!$A$5:$E$104,3,FALSE)),VLOOKUP($D16,'Parámetros'!$A$5:$E$104,3,FALSE),""),""))</f>
        <v/>
      </c>
      <c r="I16" s="20">
        <f>IF(OR($A16="",$D16="",$F16="",NOT(ISNUMBER($F16))),"",IFERROR(IF(ISNUMBER(VLOOKUP($D16,'Parámetros'!$A$5:$E$104,4,FALSE)),$F16*VLOOKUP($D16,'Parámetros'!$A$5:$E$104,4,FALSE),""),""))</f>
        <v/>
      </c>
      <c r="J16" s="21">
        <f>IF(OR($A16="",$D16=""),"",IFERROR(VLOOKUP($D16,'Parámetros'!$A$5:$E$104,5,FALSE),""))</f>
        <v/>
      </c>
      <c r="K16" s="16" t="n"/>
      <c r="L16" s="14" t="n"/>
      <c r="M16" s="21">
        <f>IF($A16="","",IF(OR($B16="",$C16="",$D16="",$E16="",$F16="",$K16="",$L16=""),"Revisar campos obligatorios",IF(OR($G16="",$H16="",$I16="",$J16=""),"Revisar servicio o catálogo",IF(AND(ISNUMBER($E16),OR($E16&lt;'Parámetros'!$L$5,$E16&gt;'Parámetros'!$L$6)),"Revisar fecha",IF(AND(ISNUMBER($F16),ISNUMBER($H16),$F16&gt;$H16),"Revisar capacidad",IF(AND($L16="Confirmada",ISNUMBER($E16),$E16&lt;TODAY()),"Revisar fecha pasada",IF(AND($L16="Cancelada",ISNUMBER($I16),$I16&gt;0),"Comprobar importe de cancelación","Sin aviso")))))))</f>
        <v/>
      </c>
    </row>
    <row r="17" ht="31" customHeight="1">
      <c r="A17" s="14" t="n"/>
      <c r="B17" s="30" t="n"/>
      <c r="C17" s="16" t="n"/>
      <c r="D17" s="16" t="n"/>
      <c r="E17" s="17" t="n"/>
      <c r="F17" s="18" t="n"/>
      <c r="G17" s="22">
        <f>IF(OR($A17="",$D17=""),"",IFERROR(IF(ISNUMBER(VLOOKUP($D17,'Parámetros'!$A$5:$E$104,2,FALSE)),VLOOKUP($D17,'Parámetros'!$A$5:$E$104,2,FALSE),""),""))</f>
        <v/>
      </c>
      <c r="H17" s="13">
        <f>IF(OR($A17="",$D17=""),"",IFERROR(IF(ISNUMBER(VLOOKUP($D17,'Parámetros'!$A$5:$E$104,3,FALSE)),VLOOKUP($D17,'Parámetros'!$A$5:$E$104,3,FALSE),""),""))</f>
        <v/>
      </c>
      <c r="I17" s="23">
        <f>IF(OR($A17="",$D17="",$F17="",NOT(ISNUMBER($F17))),"",IFERROR(IF(ISNUMBER(VLOOKUP($D17,'Parámetros'!$A$5:$E$104,4,FALSE)),$F17*VLOOKUP($D17,'Parámetros'!$A$5:$E$104,4,FALSE),""),""))</f>
        <v/>
      </c>
      <c r="J17" s="24">
        <f>IF(OR($A17="",$D17=""),"",IFERROR(VLOOKUP($D17,'Parámetros'!$A$5:$E$104,5,FALSE),""))</f>
        <v/>
      </c>
      <c r="K17" s="16" t="n"/>
      <c r="L17" s="14" t="n"/>
      <c r="M17" s="24">
        <f>IF($A17="","",IF(OR($B17="",$C17="",$D17="",$E17="",$F17="",$K17="",$L17=""),"Revisar campos obligatorios",IF(OR($G17="",$H17="",$I17="",$J17=""),"Revisar servicio o catálogo",IF(AND(ISNUMBER($E17),OR($E17&lt;'Parámetros'!$L$5,$E17&gt;'Parámetros'!$L$6)),"Revisar fecha",IF(AND(ISNUMBER($F17),ISNUMBER($H17),$F17&gt;$H17),"Revisar capacidad",IF(AND($L17="Confirmada",ISNUMBER($E17),$E17&lt;TODAY()),"Revisar fecha pasada",IF(AND($L17="Cancelada",ISNUMBER($I17),$I17&gt;0),"Comprobar importe de cancelación","Sin aviso")))))))</f>
        <v/>
      </c>
    </row>
    <row r="18" ht="31" customHeight="1">
      <c r="A18" s="14" t="n"/>
      <c r="B18" s="30" t="n"/>
      <c r="C18" s="16" t="n"/>
      <c r="D18" s="16" t="n"/>
      <c r="E18" s="17" t="n"/>
      <c r="F18" s="18" t="n"/>
      <c r="G18" s="19">
        <f>IF(OR($A18="",$D18=""),"",IFERROR(IF(ISNUMBER(VLOOKUP($D18,'Parámetros'!$A$5:$E$104,2,FALSE)),VLOOKUP($D18,'Parámetros'!$A$5:$E$104,2,FALSE),""),""))</f>
        <v/>
      </c>
      <c r="H18" s="11">
        <f>IF(OR($A18="",$D18=""),"",IFERROR(IF(ISNUMBER(VLOOKUP($D18,'Parámetros'!$A$5:$E$104,3,FALSE)),VLOOKUP($D18,'Parámetros'!$A$5:$E$104,3,FALSE),""),""))</f>
        <v/>
      </c>
      <c r="I18" s="20">
        <f>IF(OR($A18="",$D18="",$F18="",NOT(ISNUMBER($F18))),"",IFERROR(IF(ISNUMBER(VLOOKUP($D18,'Parámetros'!$A$5:$E$104,4,FALSE)),$F18*VLOOKUP($D18,'Parámetros'!$A$5:$E$104,4,FALSE),""),""))</f>
        <v/>
      </c>
      <c r="J18" s="21">
        <f>IF(OR($A18="",$D18=""),"",IFERROR(VLOOKUP($D18,'Parámetros'!$A$5:$E$104,5,FALSE),""))</f>
        <v/>
      </c>
      <c r="K18" s="16" t="n"/>
      <c r="L18" s="14" t="n"/>
      <c r="M18" s="21">
        <f>IF($A18="","",IF(OR($B18="",$C18="",$D18="",$E18="",$F18="",$K18="",$L18=""),"Revisar campos obligatorios",IF(OR($G18="",$H18="",$I18="",$J18=""),"Revisar servicio o catálogo",IF(AND(ISNUMBER($E18),OR($E18&lt;'Parámetros'!$L$5,$E18&gt;'Parámetros'!$L$6)),"Revisar fecha",IF(AND(ISNUMBER($F18),ISNUMBER($H18),$F18&gt;$H18),"Revisar capacidad",IF(AND($L18="Confirmada",ISNUMBER($E18),$E18&lt;TODAY()),"Revisar fecha pasada",IF(AND($L18="Cancelada",ISNUMBER($I18),$I18&gt;0),"Comprobar importe de cancelación","Sin aviso")))))))</f>
        <v/>
      </c>
    </row>
    <row r="19" ht="31" customHeight="1">
      <c r="A19" s="14" t="n"/>
      <c r="B19" s="30" t="n"/>
      <c r="C19" s="16" t="n"/>
      <c r="D19" s="16" t="n"/>
      <c r="E19" s="17" t="n"/>
      <c r="F19" s="18" t="n"/>
      <c r="G19" s="22">
        <f>IF(OR($A19="",$D19=""),"",IFERROR(IF(ISNUMBER(VLOOKUP($D19,'Parámetros'!$A$5:$E$104,2,FALSE)),VLOOKUP($D19,'Parámetros'!$A$5:$E$104,2,FALSE),""),""))</f>
        <v/>
      </c>
      <c r="H19" s="13">
        <f>IF(OR($A19="",$D19=""),"",IFERROR(IF(ISNUMBER(VLOOKUP($D19,'Parámetros'!$A$5:$E$104,3,FALSE)),VLOOKUP($D19,'Parámetros'!$A$5:$E$104,3,FALSE),""),""))</f>
        <v/>
      </c>
      <c r="I19" s="23">
        <f>IF(OR($A19="",$D19="",$F19="",NOT(ISNUMBER($F19))),"",IFERROR(IF(ISNUMBER(VLOOKUP($D19,'Parámetros'!$A$5:$E$104,4,FALSE)),$F19*VLOOKUP($D19,'Parámetros'!$A$5:$E$104,4,FALSE),""),""))</f>
        <v/>
      </c>
      <c r="J19" s="24">
        <f>IF(OR($A19="",$D19=""),"",IFERROR(VLOOKUP($D19,'Parámetros'!$A$5:$E$104,5,FALSE),""))</f>
        <v/>
      </c>
      <c r="K19" s="16" t="n"/>
      <c r="L19" s="14" t="n"/>
      <c r="M19" s="24">
        <f>IF($A19="","",IF(OR($B19="",$C19="",$D19="",$E19="",$F19="",$K19="",$L19=""),"Revisar campos obligatorios",IF(OR($G19="",$H19="",$I19="",$J19=""),"Revisar servicio o catálogo",IF(AND(ISNUMBER($E19),OR($E19&lt;'Parámetros'!$L$5,$E19&gt;'Parámetros'!$L$6)),"Revisar fecha",IF(AND(ISNUMBER($F19),ISNUMBER($H19),$F19&gt;$H19),"Revisar capacidad",IF(AND($L19="Confirmada",ISNUMBER($E19),$E19&lt;TODAY()),"Revisar fecha pasada",IF(AND($L19="Cancelada",ISNUMBER($I19),$I19&gt;0),"Comprobar importe de cancelación","Sin aviso")))))))</f>
        <v/>
      </c>
    </row>
    <row r="20" ht="31" customHeight="1">
      <c r="A20" s="14" t="n"/>
      <c r="B20" s="30" t="n"/>
      <c r="C20" s="16" t="n"/>
      <c r="D20" s="16" t="n"/>
      <c r="E20" s="17" t="n"/>
      <c r="F20" s="18" t="n"/>
      <c r="G20" s="19">
        <f>IF(OR($A20="",$D20=""),"",IFERROR(IF(ISNUMBER(VLOOKUP($D20,'Parámetros'!$A$5:$E$104,2,FALSE)),VLOOKUP($D20,'Parámetros'!$A$5:$E$104,2,FALSE),""),""))</f>
        <v/>
      </c>
      <c r="H20" s="11">
        <f>IF(OR($A20="",$D20=""),"",IFERROR(IF(ISNUMBER(VLOOKUP($D20,'Parámetros'!$A$5:$E$104,3,FALSE)),VLOOKUP($D20,'Parámetros'!$A$5:$E$104,3,FALSE),""),""))</f>
        <v/>
      </c>
      <c r="I20" s="20">
        <f>IF(OR($A20="",$D20="",$F20="",NOT(ISNUMBER($F20))),"",IFERROR(IF(ISNUMBER(VLOOKUP($D20,'Parámetros'!$A$5:$E$104,4,FALSE)),$F20*VLOOKUP($D20,'Parámetros'!$A$5:$E$104,4,FALSE),""),""))</f>
        <v/>
      </c>
      <c r="J20" s="21">
        <f>IF(OR($A20="",$D20=""),"",IFERROR(VLOOKUP($D20,'Parámetros'!$A$5:$E$104,5,FALSE),""))</f>
        <v/>
      </c>
      <c r="K20" s="16" t="n"/>
      <c r="L20" s="14" t="n"/>
      <c r="M20" s="21">
        <f>IF($A20="","",IF(OR($B20="",$C20="",$D20="",$E20="",$F20="",$K20="",$L20=""),"Revisar campos obligatorios",IF(OR($G20="",$H20="",$I20="",$J20=""),"Revisar servicio o catálogo",IF(AND(ISNUMBER($E20),OR($E20&lt;'Parámetros'!$L$5,$E20&gt;'Parámetros'!$L$6)),"Revisar fecha",IF(AND(ISNUMBER($F20),ISNUMBER($H20),$F20&gt;$H20),"Revisar capacidad",IF(AND($L20="Confirmada",ISNUMBER($E20),$E20&lt;TODAY()),"Revisar fecha pasada",IF(AND($L20="Cancelada",ISNUMBER($I20),$I20&gt;0),"Comprobar importe de cancelación","Sin aviso")))))))</f>
        <v/>
      </c>
    </row>
    <row r="21" ht="31" customHeight="1">
      <c r="A21" s="14" t="n"/>
      <c r="B21" s="30" t="n"/>
      <c r="C21" s="16" t="n"/>
      <c r="D21" s="16" t="n"/>
      <c r="E21" s="17" t="n"/>
      <c r="F21" s="18" t="n"/>
      <c r="G21" s="22">
        <f>IF(OR($A21="",$D21=""),"",IFERROR(IF(ISNUMBER(VLOOKUP($D21,'Parámetros'!$A$5:$E$104,2,FALSE)),VLOOKUP($D21,'Parámetros'!$A$5:$E$104,2,FALSE),""),""))</f>
        <v/>
      </c>
      <c r="H21" s="13">
        <f>IF(OR($A21="",$D21=""),"",IFERROR(IF(ISNUMBER(VLOOKUP($D21,'Parámetros'!$A$5:$E$104,3,FALSE)),VLOOKUP($D21,'Parámetros'!$A$5:$E$104,3,FALSE),""),""))</f>
        <v/>
      </c>
      <c r="I21" s="23">
        <f>IF(OR($A21="",$D21="",$F21="",NOT(ISNUMBER($F21))),"",IFERROR(IF(ISNUMBER(VLOOKUP($D21,'Parámetros'!$A$5:$E$104,4,FALSE)),$F21*VLOOKUP($D21,'Parámetros'!$A$5:$E$104,4,FALSE),""),""))</f>
        <v/>
      </c>
      <c r="J21" s="24">
        <f>IF(OR($A21="",$D21=""),"",IFERROR(VLOOKUP($D21,'Parámetros'!$A$5:$E$104,5,FALSE),""))</f>
        <v/>
      </c>
      <c r="K21" s="16" t="n"/>
      <c r="L21" s="14" t="n"/>
      <c r="M21" s="24">
        <f>IF($A21="","",IF(OR($B21="",$C21="",$D21="",$E21="",$F21="",$K21="",$L21=""),"Revisar campos obligatorios",IF(OR($G21="",$H21="",$I21="",$J21=""),"Revisar servicio o catálogo",IF(AND(ISNUMBER($E21),OR($E21&lt;'Parámetros'!$L$5,$E21&gt;'Parámetros'!$L$6)),"Revisar fecha",IF(AND(ISNUMBER($F21),ISNUMBER($H21),$F21&gt;$H21),"Revisar capacidad",IF(AND($L21="Confirmada",ISNUMBER($E21),$E21&lt;TODAY()),"Revisar fecha pasada",IF(AND($L21="Cancelada",ISNUMBER($I21),$I21&gt;0),"Comprobar importe de cancelación","Sin aviso")))))))</f>
        <v/>
      </c>
    </row>
    <row r="22" ht="31" customHeight="1">
      <c r="A22" s="14" t="n"/>
      <c r="B22" s="30" t="n"/>
      <c r="C22" s="16" t="n"/>
      <c r="D22" s="16" t="n"/>
      <c r="E22" s="17" t="n"/>
      <c r="F22" s="18" t="n"/>
      <c r="G22" s="19">
        <f>IF(OR($A22="",$D22=""),"",IFERROR(IF(ISNUMBER(VLOOKUP($D22,'Parámetros'!$A$5:$E$104,2,FALSE)),VLOOKUP($D22,'Parámetros'!$A$5:$E$104,2,FALSE),""),""))</f>
        <v/>
      </c>
      <c r="H22" s="11">
        <f>IF(OR($A22="",$D22=""),"",IFERROR(IF(ISNUMBER(VLOOKUP($D22,'Parámetros'!$A$5:$E$104,3,FALSE)),VLOOKUP($D22,'Parámetros'!$A$5:$E$104,3,FALSE),""),""))</f>
        <v/>
      </c>
      <c r="I22" s="20">
        <f>IF(OR($A22="",$D22="",$F22="",NOT(ISNUMBER($F22))),"",IFERROR(IF(ISNUMBER(VLOOKUP($D22,'Parámetros'!$A$5:$E$104,4,FALSE)),$F22*VLOOKUP($D22,'Parámetros'!$A$5:$E$104,4,FALSE),""),""))</f>
        <v/>
      </c>
      <c r="J22" s="21">
        <f>IF(OR($A22="",$D22=""),"",IFERROR(VLOOKUP($D22,'Parámetros'!$A$5:$E$104,5,FALSE),""))</f>
        <v/>
      </c>
      <c r="K22" s="16" t="n"/>
      <c r="L22" s="14" t="n"/>
      <c r="M22" s="21">
        <f>IF($A22="","",IF(OR($B22="",$C22="",$D22="",$E22="",$F22="",$K22="",$L22=""),"Revisar campos obligatorios",IF(OR($G22="",$H22="",$I22="",$J22=""),"Revisar servicio o catálogo",IF(AND(ISNUMBER($E22),OR($E22&lt;'Parámetros'!$L$5,$E22&gt;'Parámetros'!$L$6)),"Revisar fecha",IF(AND(ISNUMBER($F22),ISNUMBER($H22),$F22&gt;$H22),"Revisar capacidad",IF(AND($L22="Confirmada",ISNUMBER($E22),$E22&lt;TODAY()),"Revisar fecha pasada",IF(AND($L22="Cancelada",ISNUMBER($I22),$I22&gt;0),"Comprobar importe de cancelación","Sin aviso")))))))</f>
        <v/>
      </c>
    </row>
    <row r="23" ht="31" customHeight="1">
      <c r="A23" s="14" t="n"/>
      <c r="B23" s="30" t="n"/>
      <c r="C23" s="16" t="n"/>
      <c r="D23" s="16" t="n"/>
      <c r="E23" s="17" t="n"/>
      <c r="F23" s="18" t="n"/>
      <c r="G23" s="22">
        <f>IF(OR($A23="",$D23=""),"",IFERROR(IF(ISNUMBER(VLOOKUP($D23,'Parámetros'!$A$5:$E$104,2,FALSE)),VLOOKUP($D23,'Parámetros'!$A$5:$E$104,2,FALSE),""),""))</f>
        <v/>
      </c>
      <c r="H23" s="13">
        <f>IF(OR($A23="",$D23=""),"",IFERROR(IF(ISNUMBER(VLOOKUP($D23,'Parámetros'!$A$5:$E$104,3,FALSE)),VLOOKUP($D23,'Parámetros'!$A$5:$E$104,3,FALSE),""),""))</f>
        <v/>
      </c>
      <c r="I23" s="23">
        <f>IF(OR($A23="",$D23="",$F23="",NOT(ISNUMBER($F23))),"",IFERROR(IF(ISNUMBER(VLOOKUP($D23,'Parámetros'!$A$5:$E$104,4,FALSE)),$F23*VLOOKUP($D23,'Parámetros'!$A$5:$E$104,4,FALSE),""),""))</f>
        <v/>
      </c>
      <c r="J23" s="24">
        <f>IF(OR($A23="",$D23=""),"",IFERROR(VLOOKUP($D23,'Parámetros'!$A$5:$E$104,5,FALSE),""))</f>
        <v/>
      </c>
      <c r="K23" s="16" t="n"/>
      <c r="L23" s="14" t="n"/>
      <c r="M23" s="24">
        <f>IF($A23="","",IF(OR($B23="",$C23="",$D23="",$E23="",$F23="",$K23="",$L23=""),"Revisar campos obligatorios",IF(OR($G23="",$H23="",$I23="",$J23=""),"Revisar servicio o catálogo",IF(AND(ISNUMBER($E23),OR($E23&lt;'Parámetros'!$L$5,$E23&gt;'Parámetros'!$L$6)),"Revisar fecha",IF(AND(ISNUMBER($F23),ISNUMBER($H23),$F23&gt;$H23),"Revisar capacidad",IF(AND($L23="Confirmada",ISNUMBER($E23),$E23&lt;TODAY()),"Revisar fecha pasada",IF(AND($L23="Cancelada",ISNUMBER($I23),$I23&gt;0),"Comprobar importe de cancelación","Sin aviso")))))))</f>
        <v/>
      </c>
    </row>
    <row r="24" ht="31" customHeight="1">
      <c r="A24" s="14" t="n"/>
      <c r="B24" s="30" t="n"/>
      <c r="C24" s="16" t="n"/>
      <c r="D24" s="16" t="n"/>
      <c r="E24" s="17" t="n"/>
      <c r="F24" s="18" t="n"/>
      <c r="G24" s="19">
        <f>IF(OR($A24="",$D24=""),"",IFERROR(IF(ISNUMBER(VLOOKUP($D24,'Parámetros'!$A$5:$E$104,2,FALSE)),VLOOKUP($D24,'Parámetros'!$A$5:$E$104,2,FALSE),""),""))</f>
        <v/>
      </c>
      <c r="H24" s="11">
        <f>IF(OR($A24="",$D24=""),"",IFERROR(IF(ISNUMBER(VLOOKUP($D24,'Parámetros'!$A$5:$E$104,3,FALSE)),VLOOKUP($D24,'Parámetros'!$A$5:$E$104,3,FALSE),""),""))</f>
        <v/>
      </c>
      <c r="I24" s="20">
        <f>IF(OR($A24="",$D24="",$F24="",NOT(ISNUMBER($F24))),"",IFERROR(IF(ISNUMBER(VLOOKUP($D24,'Parámetros'!$A$5:$E$104,4,FALSE)),$F24*VLOOKUP($D24,'Parámetros'!$A$5:$E$104,4,FALSE),""),""))</f>
        <v/>
      </c>
      <c r="J24" s="21">
        <f>IF(OR($A24="",$D24=""),"",IFERROR(VLOOKUP($D24,'Parámetros'!$A$5:$E$104,5,FALSE),""))</f>
        <v/>
      </c>
      <c r="K24" s="16" t="n"/>
      <c r="L24" s="14" t="n"/>
      <c r="M24" s="21">
        <f>IF($A24="","",IF(OR($B24="",$C24="",$D24="",$E24="",$F24="",$K24="",$L24=""),"Revisar campos obligatorios",IF(OR($G24="",$H24="",$I24="",$J24=""),"Revisar servicio o catálogo",IF(AND(ISNUMBER($E24),OR($E24&lt;'Parámetros'!$L$5,$E24&gt;'Parámetros'!$L$6)),"Revisar fecha",IF(AND(ISNUMBER($F24),ISNUMBER($H24),$F24&gt;$H24),"Revisar capacidad",IF(AND($L24="Confirmada",ISNUMBER($E24),$E24&lt;TODAY()),"Revisar fecha pasada",IF(AND($L24="Cancelada",ISNUMBER($I24),$I24&gt;0),"Comprobar importe de cancelación","Sin aviso")))))))</f>
        <v/>
      </c>
    </row>
    <row r="25" ht="31" customHeight="1">
      <c r="A25" s="14" t="n"/>
      <c r="B25" s="30" t="n"/>
      <c r="C25" s="16" t="n"/>
      <c r="D25" s="16" t="n"/>
      <c r="E25" s="17" t="n"/>
      <c r="F25" s="18" t="n"/>
      <c r="G25" s="22">
        <f>IF(OR($A25="",$D25=""),"",IFERROR(IF(ISNUMBER(VLOOKUP($D25,'Parámetros'!$A$5:$E$104,2,FALSE)),VLOOKUP($D25,'Parámetros'!$A$5:$E$104,2,FALSE),""),""))</f>
        <v/>
      </c>
      <c r="H25" s="13">
        <f>IF(OR($A25="",$D25=""),"",IFERROR(IF(ISNUMBER(VLOOKUP($D25,'Parámetros'!$A$5:$E$104,3,FALSE)),VLOOKUP($D25,'Parámetros'!$A$5:$E$104,3,FALSE),""),""))</f>
        <v/>
      </c>
      <c r="I25" s="23">
        <f>IF(OR($A25="",$D25="",$F25="",NOT(ISNUMBER($F25))),"",IFERROR(IF(ISNUMBER(VLOOKUP($D25,'Parámetros'!$A$5:$E$104,4,FALSE)),$F25*VLOOKUP($D25,'Parámetros'!$A$5:$E$104,4,FALSE),""),""))</f>
        <v/>
      </c>
      <c r="J25" s="24">
        <f>IF(OR($A25="",$D25=""),"",IFERROR(VLOOKUP($D25,'Parámetros'!$A$5:$E$104,5,FALSE),""))</f>
        <v/>
      </c>
      <c r="K25" s="16" t="n"/>
      <c r="L25" s="14" t="n"/>
      <c r="M25" s="24">
        <f>IF($A25="","",IF(OR($B25="",$C25="",$D25="",$E25="",$F25="",$K25="",$L25=""),"Revisar campos obligatorios",IF(OR($G25="",$H25="",$I25="",$J25=""),"Revisar servicio o catálogo",IF(AND(ISNUMBER($E25),OR($E25&lt;'Parámetros'!$L$5,$E25&gt;'Parámetros'!$L$6)),"Revisar fecha",IF(AND(ISNUMBER($F25),ISNUMBER($H25),$F25&gt;$H25),"Revisar capacidad",IF(AND($L25="Confirmada",ISNUMBER($E25),$E25&lt;TODAY()),"Revisar fecha pasada",IF(AND($L25="Cancelada",ISNUMBER($I25),$I25&gt;0),"Comprobar importe de cancelación","Sin aviso")))))))</f>
        <v/>
      </c>
    </row>
    <row r="26" ht="31" customHeight="1">
      <c r="A26" s="14" t="n"/>
      <c r="B26" s="30" t="n"/>
      <c r="C26" s="16" t="n"/>
      <c r="D26" s="16" t="n"/>
      <c r="E26" s="17" t="n"/>
      <c r="F26" s="18" t="n"/>
      <c r="G26" s="19">
        <f>IF(OR($A26="",$D26=""),"",IFERROR(IF(ISNUMBER(VLOOKUP($D26,'Parámetros'!$A$5:$E$104,2,FALSE)),VLOOKUP($D26,'Parámetros'!$A$5:$E$104,2,FALSE),""),""))</f>
        <v/>
      </c>
      <c r="H26" s="11">
        <f>IF(OR($A26="",$D26=""),"",IFERROR(IF(ISNUMBER(VLOOKUP($D26,'Parámetros'!$A$5:$E$104,3,FALSE)),VLOOKUP($D26,'Parámetros'!$A$5:$E$104,3,FALSE),""),""))</f>
        <v/>
      </c>
      <c r="I26" s="20">
        <f>IF(OR($A26="",$D26="",$F26="",NOT(ISNUMBER($F26))),"",IFERROR(IF(ISNUMBER(VLOOKUP($D26,'Parámetros'!$A$5:$E$104,4,FALSE)),$F26*VLOOKUP($D26,'Parámetros'!$A$5:$E$104,4,FALSE),""),""))</f>
        <v/>
      </c>
      <c r="J26" s="21">
        <f>IF(OR($A26="",$D26=""),"",IFERROR(VLOOKUP($D26,'Parámetros'!$A$5:$E$104,5,FALSE),""))</f>
        <v/>
      </c>
      <c r="K26" s="16" t="n"/>
      <c r="L26" s="14" t="n"/>
      <c r="M26" s="21">
        <f>IF($A26="","",IF(OR($B26="",$C26="",$D26="",$E26="",$F26="",$K26="",$L26=""),"Revisar campos obligatorios",IF(OR($G26="",$H26="",$I26="",$J26=""),"Revisar servicio o catálogo",IF(AND(ISNUMBER($E26),OR($E26&lt;'Parámetros'!$L$5,$E26&gt;'Parámetros'!$L$6)),"Revisar fecha",IF(AND(ISNUMBER($F26),ISNUMBER($H26),$F26&gt;$H26),"Revisar capacidad",IF(AND($L26="Confirmada",ISNUMBER($E26),$E26&lt;TODAY()),"Revisar fecha pasada",IF(AND($L26="Cancelada",ISNUMBER($I26),$I26&gt;0),"Comprobar importe de cancelación","Sin aviso")))))))</f>
        <v/>
      </c>
    </row>
    <row r="27" ht="31" customHeight="1">
      <c r="A27" s="14" t="n"/>
      <c r="B27" s="30" t="n"/>
      <c r="C27" s="16" t="n"/>
      <c r="D27" s="16" t="n"/>
      <c r="E27" s="17" t="n"/>
      <c r="F27" s="18" t="n"/>
      <c r="G27" s="22">
        <f>IF(OR($A27="",$D27=""),"",IFERROR(IF(ISNUMBER(VLOOKUP($D27,'Parámetros'!$A$5:$E$104,2,FALSE)),VLOOKUP($D27,'Parámetros'!$A$5:$E$104,2,FALSE),""),""))</f>
        <v/>
      </c>
      <c r="H27" s="13">
        <f>IF(OR($A27="",$D27=""),"",IFERROR(IF(ISNUMBER(VLOOKUP($D27,'Parámetros'!$A$5:$E$104,3,FALSE)),VLOOKUP($D27,'Parámetros'!$A$5:$E$104,3,FALSE),""),""))</f>
        <v/>
      </c>
      <c r="I27" s="23">
        <f>IF(OR($A27="",$D27="",$F27="",NOT(ISNUMBER($F27))),"",IFERROR(IF(ISNUMBER(VLOOKUP($D27,'Parámetros'!$A$5:$E$104,4,FALSE)),$F27*VLOOKUP($D27,'Parámetros'!$A$5:$E$104,4,FALSE),""),""))</f>
        <v/>
      </c>
      <c r="J27" s="24">
        <f>IF(OR($A27="",$D27=""),"",IFERROR(VLOOKUP($D27,'Parámetros'!$A$5:$E$104,5,FALSE),""))</f>
        <v/>
      </c>
      <c r="K27" s="16" t="n"/>
      <c r="L27" s="14" t="n"/>
      <c r="M27" s="24">
        <f>IF($A27="","",IF(OR($B27="",$C27="",$D27="",$E27="",$F27="",$K27="",$L27=""),"Revisar campos obligatorios",IF(OR($G27="",$H27="",$I27="",$J27=""),"Revisar servicio o catálogo",IF(AND(ISNUMBER($E27),OR($E27&lt;'Parámetros'!$L$5,$E27&gt;'Parámetros'!$L$6)),"Revisar fecha",IF(AND(ISNUMBER($F27),ISNUMBER($H27),$F27&gt;$H27),"Revisar capacidad",IF(AND($L27="Confirmada",ISNUMBER($E27),$E27&lt;TODAY()),"Revisar fecha pasada",IF(AND($L27="Cancelada",ISNUMBER($I27),$I27&gt;0),"Comprobar importe de cancelación","Sin aviso")))))))</f>
        <v/>
      </c>
    </row>
    <row r="28" ht="31" customHeight="1">
      <c r="A28" s="14" t="n"/>
      <c r="B28" s="30" t="n"/>
      <c r="C28" s="16" t="n"/>
      <c r="D28" s="16" t="n"/>
      <c r="E28" s="17" t="n"/>
      <c r="F28" s="18" t="n"/>
      <c r="G28" s="19">
        <f>IF(OR($A28="",$D28=""),"",IFERROR(IF(ISNUMBER(VLOOKUP($D28,'Parámetros'!$A$5:$E$104,2,FALSE)),VLOOKUP($D28,'Parámetros'!$A$5:$E$104,2,FALSE),""),""))</f>
        <v/>
      </c>
      <c r="H28" s="11">
        <f>IF(OR($A28="",$D28=""),"",IFERROR(IF(ISNUMBER(VLOOKUP($D28,'Parámetros'!$A$5:$E$104,3,FALSE)),VLOOKUP($D28,'Parámetros'!$A$5:$E$104,3,FALSE),""),""))</f>
        <v/>
      </c>
      <c r="I28" s="20">
        <f>IF(OR($A28="",$D28="",$F28="",NOT(ISNUMBER($F28))),"",IFERROR(IF(ISNUMBER(VLOOKUP($D28,'Parámetros'!$A$5:$E$104,4,FALSE)),$F28*VLOOKUP($D28,'Parámetros'!$A$5:$E$104,4,FALSE),""),""))</f>
        <v/>
      </c>
      <c r="J28" s="21">
        <f>IF(OR($A28="",$D28=""),"",IFERROR(VLOOKUP($D28,'Parámetros'!$A$5:$E$104,5,FALSE),""))</f>
        <v/>
      </c>
      <c r="K28" s="16" t="n"/>
      <c r="L28" s="14" t="n"/>
      <c r="M28" s="21">
        <f>IF($A28="","",IF(OR($B28="",$C28="",$D28="",$E28="",$F28="",$K28="",$L28=""),"Revisar campos obligatorios",IF(OR($G28="",$H28="",$I28="",$J28=""),"Revisar servicio o catálogo",IF(AND(ISNUMBER($E28),OR($E28&lt;'Parámetros'!$L$5,$E28&gt;'Parámetros'!$L$6)),"Revisar fecha",IF(AND(ISNUMBER($F28),ISNUMBER($H28),$F28&gt;$H28),"Revisar capacidad",IF(AND($L28="Confirmada",ISNUMBER($E28),$E28&lt;TODAY()),"Revisar fecha pasada",IF(AND($L28="Cancelada",ISNUMBER($I28),$I28&gt;0),"Comprobar importe de cancelación","Sin aviso")))))))</f>
        <v/>
      </c>
    </row>
    <row r="29" ht="31" customHeight="1">
      <c r="A29" s="14" t="n"/>
      <c r="B29" s="30" t="n"/>
      <c r="C29" s="16" t="n"/>
      <c r="D29" s="16" t="n"/>
      <c r="E29" s="17" t="n"/>
      <c r="F29" s="18" t="n"/>
      <c r="G29" s="22">
        <f>IF(OR($A29="",$D29=""),"",IFERROR(IF(ISNUMBER(VLOOKUP($D29,'Parámetros'!$A$5:$E$104,2,FALSE)),VLOOKUP($D29,'Parámetros'!$A$5:$E$104,2,FALSE),""),""))</f>
        <v/>
      </c>
      <c r="H29" s="13">
        <f>IF(OR($A29="",$D29=""),"",IFERROR(IF(ISNUMBER(VLOOKUP($D29,'Parámetros'!$A$5:$E$104,3,FALSE)),VLOOKUP($D29,'Parámetros'!$A$5:$E$104,3,FALSE),""),""))</f>
        <v/>
      </c>
      <c r="I29" s="23">
        <f>IF(OR($A29="",$D29="",$F29="",NOT(ISNUMBER($F29))),"",IFERROR(IF(ISNUMBER(VLOOKUP($D29,'Parámetros'!$A$5:$E$104,4,FALSE)),$F29*VLOOKUP($D29,'Parámetros'!$A$5:$E$104,4,FALSE),""),""))</f>
        <v/>
      </c>
      <c r="J29" s="24">
        <f>IF(OR($A29="",$D29=""),"",IFERROR(VLOOKUP($D29,'Parámetros'!$A$5:$E$104,5,FALSE),""))</f>
        <v/>
      </c>
      <c r="K29" s="16" t="n"/>
      <c r="L29" s="14" t="n"/>
      <c r="M29" s="24">
        <f>IF($A29="","",IF(OR($B29="",$C29="",$D29="",$E29="",$F29="",$K29="",$L29=""),"Revisar campos obligatorios",IF(OR($G29="",$H29="",$I29="",$J29=""),"Revisar servicio o catálogo",IF(AND(ISNUMBER($E29),OR($E29&lt;'Parámetros'!$L$5,$E29&gt;'Parámetros'!$L$6)),"Revisar fecha",IF(AND(ISNUMBER($F29),ISNUMBER($H29),$F29&gt;$H29),"Revisar capacidad",IF(AND($L29="Confirmada",ISNUMBER($E29),$E29&lt;TODAY()),"Revisar fecha pasada",IF(AND($L29="Cancelada",ISNUMBER($I29),$I29&gt;0),"Comprobar importe de cancelación","Sin aviso")))))))</f>
        <v/>
      </c>
    </row>
    <row r="30" ht="31" customHeight="1">
      <c r="A30" s="14" t="n"/>
      <c r="B30" s="30" t="n"/>
      <c r="C30" s="16" t="n"/>
      <c r="D30" s="16" t="n"/>
      <c r="E30" s="17" t="n"/>
      <c r="F30" s="18" t="n"/>
      <c r="G30" s="19">
        <f>IF(OR($A30="",$D30=""),"",IFERROR(IF(ISNUMBER(VLOOKUP($D30,'Parámetros'!$A$5:$E$104,2,FALSE)),VLOOKUP($D30,'Parámetros'!$A$5:$E$104,2,FALSE),""),""))</f>
        <v/>
      </c>
      <c r="H30" s="11">
        <f>IF(OR($A30="",$D30=""),"",IFERROR(IF(ISNUMBER(VLOOKUP($D30,'Parámetros'!$A$5:$E$104,3,FALSE)),VLOOKUP($D30,'Parámetros'!$A$5:$E$104,3,FALSE),""),""))</f>
        <v/>
      </c>
      <c r="I30" s="20">
        <f>IF(OR($A30="",$D30="",$F30="",NOT(ISNUMBER($F30))),"",IFERROR(IF(ISNUMBER(VLOOKUP($D30,'Parámetros'!$A$5:$E$104,4,FALSE)),$F30*VLOOKUP($D30,'Parámetros'!$A$5:$E$104,4,FALSE),""),""))</f>
        <v/>
      </c>
      <c r="J30" s="21">
        <f>IF(OR($A30="",$D30=""),"",IFERROR(VLOOKUP($D30,'Parámetros'!$A$5:$E$104,5,FALSE),""))</f>
        <v/>
      </c>
      <c r="K30" s="16" t="n"/>
      <c r="L30" s="14" t="n"/>
      <c r="M30" s="21">
        <f>IF($A30="","",IF(OR($B30="",$C30="",$D30="",$E30="",$F30="",$K30="",$L30=""),"Revisar campos obligatorios",IF(OR($G30="",$H30="",$I30="",$J30=""),"Revisar servicio o catálogo",IF(AND(ISNUMBER($E30),OR($E30&lt;'Parámetros'!$L$5,$E30&gt;'Parámetros'!$L$6)),"Revisar fecha",IF(AND(ISNUMBER($F30),ISNUMBER($H30),$F30&gt;$H30),"Revisar capacidad",IF(AND($L30="Confirmada",ISNUMBER($E30),$E30&lt;TODAY()),"Revisar fecha pasada",IF(AND($L30="Cancelada",ISNUMBER($I30),$I30&gt;0),"Comprobar importe de cancelación","Sin aviso")))))))</f>
        <v/>
      </c>
    </row>
    <row r="31" ht="31" customHeight="1">
      <c r="A31" s="14" t="n"/>
      <c r="B31" s="30" t="n"/>
      <c r="C31" s="16" t="n"/>
      <c r="D31" s="16" t="n"/>
      <c r="E31" s="17" t="n"/>
      <c r="F31" s="18" t="n"/>
      <c r="G31" s="22">
        <f>IF(OR($A31="",$D31=""),"",IFERROR(IF(ISNUMBER(VLOOKUP($D31,'Parámetros'!$A$5:$E$104,2,FALSE)),VLOOKUP($D31,'Parámetros'!$A$5:$E$104,2,FALSE),""),""))</f>
        <v/>
      </c>
      <c r="H31" s="13">
        <f>IF(OR($A31="",$D31=""),"",IFERROR(IF(ISNUMBER(VLOOKUP($D31,'Parámetros'!$A$5:$E$104,3,FALSE)),VLOOKUP($D31,'Parámetros'!$A$5:$E$104,3,FALSE),""),""))</f>
        <v/>
      </c>
      <c r="I31" s="23">
        <f>IF(OR($A31="",$D31="",$F31="",NOT(ISNUMBER($F31))),"",IFERROR(IF(ISNUMBER(VLOOKUP($D31,'Parámetros'!$A$5:$E$104,4,FALSE)),$F31*VLOOKUP($D31,'Parámetros'!$A$5:$E$104,4,FALSE),""),""))</f>
        <v/>
      </c>
      <c r="J31" s="24">
        <f>IF(OR($A31="",$D31=""),"",IFERROR(VLOOKUP($D31,'Parámetros'!$A$5:$E$104,5,FALSE),""))</f>
        <v/>
      </c>
      <c r="K31" s="16" t="n"/>
      <c r="L31" s="14" t="n"/>
      <c r="M31" s="24">
        <f>IF($A31="","",IF(OR($B31="",$C31="",$D31="",$E31="",$F31="",$K31="",$L31=""),"Revisar campos obligatorios",IF(OR($G31="",$H31="",$I31="",$J31=""),"Revisar servicio o catálogo",IF(AND(ISNUMBER($E31),OR($E31&lt;'Parámetros'!$L$5,$E31&gt;'Parámetros'!$L$6)),"Revisar fecha",IF(AND(ISNUMBER($F31),ISNUMBER($H31),$F31&gt;$H31),"Revisar capacidad",IF(AND($L31="Confirmada",ISNUMBER($E31),$E31&lt;TODAY()),"Revisar fecha pasada",IF(AND($L31="Cancelada",ISNUMBER($I31),$I31&gt;0),"Comprobar importe de cancelación","Sin aviso")))))))</f>
        <v/>
      </c>
    </row>
    <row r="32" ht="31" customHeight="1">
      <c r="A32" s="14" t="n"/>
      <c r="B32" s="30" t="n"/>
      <c r="C32" s="16" t="n"/>
      <c r="D32" s="16" t="n"/>
      <c r="E32" s="17" t="n"/>
      <c r="F32" s="18" t="n"/>
      <c r="G32" s="19">
        <f>IF(OR($A32="",$D32=""),"",IFERROR(IF(ISNUMBER(VLOOKUP($D32,'Parámetros'!$A$5:$E$104,2,FALSE)),VLOOKUP($D32,'Parámetros'!$A$5:$E$104,2,FALSE),""),""))</f>
        <v/>
      </c>
      <c r="H32" s="11">
        <f>IF(OR($A32="",$D32=""),"",IFERROR(IF(ISNUMBER(VLOOKUP($D32,'Parámetros'!$A$5:$E$104,3,FALSE)),VLOOKUP($D32,'Parámetros'!$A$5:$E$104,3,FALSE),""),""))</f>
        <v/>
      </c>
      <c r="I32" s="20">
        <f>IF(OR($A32="",$D32="",$F32="",NOT(ISNUMBER($F32))),"",IFERROR(IF(ISNUMBER(VLOOKUP($D32,'Parámetros'!$A$5:$E$104,4,FALSE)),$F32*VLOOKUP($D32,'Parámetros'!$A$5:$E$104,4,FALSE),""),""))</f>
        <v/>
      </c>
      <c r="J32" s="21">
        <f>IF(OR($A32="",$D32=""),"",IFERROR(VLOOKUP($D32,'Parámetros'!$A$5:$E$104,5,FALSE),""))</f>
        <v/>
      </c>
      <c r="K32" s="16" t="n"/>
      <c r="L32" s="14" t="n"/>
      <c r="M32" s="21">
        <f>IF($A32="","",IF(OR($B32="",$C32="",$D32="",$E32="",$F32="",$K32="",$L32=""),"Revisar campos obligatorios",IF(OR($G32="",$H32="",$I32="",$J32=""),"Revisar servicio o catálogo",IF(AND(ISNUMBER($E32),OR($E32&lt;'Parámetros'!$L$5,$E32&gt;'Parámetros'!$L$6)),"Revisar fecha",IF(AND(ISNUMBER($F32),ISNUMBER($H32),$F32&gt;$H32),"Revisar capacidad",IF(AND($L32="Confirmada",ISNUMBER($E32),$E32&lt;TODAY()),"Revisar fecha pasada",IF(AND($L32="Cancelada",ISNUMBER($I32),$I32&gt;0),"Comprobar importe de cancelación","Sin aviso")))))))</f>
        <v/>
      </c>
    </row>
    <row r="33" ht="31" customHeight="1">
      <c r="A33" s="14" t="n"/>
      <c r="B33" s="30" t="n"/>
      <c r="C33" s="16" t="n"/>
      <c r="D33" s="16" t="n"/>
      <c r="E33" s="17" t="n"/>
      <c r="F33" s="18" t="n"/>
      <c r="G33" s="22">
        <f>IF(OR($A33="",$D33=""),"",IFERROR(IF(ISNUMBER(VLOOKUP($D33,'Parámetros'!$A$5:$E$104,2,FALSE)),VLOOKUP($D33,'Parámetros'!$A$5:$E$104,2,FALSE),""),""))</f>
        <v/>
      </c>
      <c r="H33" s="13">
        <f>IF(OR($A33="",$D33=""),"",IFERROR(IF(ISNUMBER(VLOOKUP($D33,'Parámetros'!$A$5:$E$104,3,FALSE)),VLOOKUP($D33,'Parámetros'!$A$5:$E$104,3,FALSE),""),""))</f>
        <v/>
      </c>
      <c r="I33" s="23">
        <f>IF(OR($A33="",$D33="",$F33="",NOT(ISNUMBER($F33))),"",IFERROR(IF(ISNUMBER(VLOOKUP($D33,'Parámetros'!$A$5:$E$104,4,FALSE)),$F33*VLOOKUP($D33,'Parámetros'!$A$5:$E$104,4,FALSE),""),""))</f>
        <v/>
      </c>
      <c r="J33" s="24">
        <f>IF(OR($A33="",$D33=""),"",IFERROR(VLOOKUP($D33,'Parámetros'!$A$5:$E$104,5,FALSE),""))</f>
        <v/>
      </c>
      <c r="K33" s="16" t="n"/>
      <c r="L33" s="14" t="n"/>
      <c r="M33" s="24">
        <f>IF($A33="","",IF(OR($B33="",$C33="",$D33="",$E33="",$F33="",$K33="",$L33=""),"Revisar campos obligatorios",IF(OR($G33="",$H33="",$I33="",$J33=""),"Revisar servicio o catálogo",IF(AND(ISNUMBER($E33),OR($E33&lt;'Parámetros'!$L$5,$E33&gt;'Parámetros'!$L$6)),"Revisar fecha",IF(AND(ISNUMBER($F33),ISNUMBER($H33),$F33&gt;$H33),"Revisar capacidad",IF(AND($L33="Confirmada",ISNUMBER($E33),$E33&lt;TODAY()),"Revisar fecha pasada",IF(AND($L33="Cancelada",ISNUMBER($I33),$I33&gt;0),"Comprobar importe de cancelación","Sin aviso")))))))</f>
        <v/>
      </c>
    </row>
    <row r="34" ht="31" customHeight="1">
      <c r="A34" s="14" t="n"/>
      <c r="B34" s="30" t="n"/>
      <c r="C34" s="16" t="n"/>
      <c r="D34" s="16" t="n"/>
      <c r="E34" s="17" t="n"/>
      <c r="F34" s="18" t="n"/>
      <c r="G34" s="19">
        <f>IF(OR($A34="",$D34=""),"",IFERROR(IF(ISNUMBER(VLOOKUP($D34,'Parámetros'!$A$5:$E$104,2,FALSE)),VLOOKUP($D34,'Parámetros'!$A$5:$E$104,2,FALSE),""),""))</f>
        <v/>
      </c>
      <c r="H34" s="11">
        <f>IF(OR($A34="",$D34=""),"",IFERROR(IF(ISNUMBER(VLOOKUP($D34,'Parámetros'!$A$5:$E$104,3,FALSE)),VLOOKUP($D34,'Parámetros'!$A$5:$E$104,3,FALSE),""),""))</f>
        <v/>
      </c>
      <c r="I34" s="20">
        <f>IF(OR($A34="",$D34="",$F34="",NOT(ISNUMBER($F34))),"",IFERROR(IF(ISNUMBER(VLOOKUP($D34,'Parámetros'!$A$5:$E$104,4,FALSE)),$F34*VLOOKUP($D34,'Parámetros'!$A$5:$E$104,4,FALSE),""),""))</f>
        <v/>
      </c>
      <c r="J34" s="21">
        <f>IF(OR($A34="",$D34=""),"",IFERROR(VLOOKUP($D34,'Parámetros'!$A$5:$E$104,5,FALSE),""))</f>
        <v/>
      </c>
      <c r="K34" s="16" t="n"/>
      <c r="L34" s="14" t="n"/>
      <c r="M34" s="21">
        <f>IF($A34="","",IF(OR($B34="",$C34="",$D34="",$E34="",$F34="",$K34="",$L34=""),"Revisar campos obligatorios",IF(OR($G34="",$H34="",$I34="",$J34=""),"Revisar servicio o catálogo",IF(AND(ISNUMBER($E34),OR($E34&lt;'Parámetros'!$L$5,$E34&gt;'Parámetros'!$L$6)),"Revisar fecha",IF(AND(ISNUMBER($F34),ISNUMBER($H34),$F34&gt;$H34),"Revisar capacidad",IF(AND($L34="Confirmada",ISNUMBER($E34),$E34&lt;TODAY()),"Revisar fecha pasada",IF(AND($L34="Cancelada",ISNUMBER($I34),$I34&gt;0),"Comprobar importe de cancelación","Sin aviso")))))))</f>
        <v/>
      </c>
    </row>
    <row r="35" ht="31" customHeight="1">
      <c r="A35" s="14" t="n"/>
      <c r="B35" s="30" t="n"/>
      <c r="C35" s="16" t="n"/>
      <c r="D35" s="16" t="n"/>
      <c r="E35" s="17" t="n"/>
      <c r="F35" s="18" t="n"/>
      <c r="G35" s="22">
        <f>IF(OR($A35="",$D35=""),"",IFERROR(IF(ISNUMBER(VLOOKUP($D35,'Parámetros'!$A$5:$E$104,2,FALSE)),VLOOKUP($D35,'Parámetros'!$A$5:$E$104,2,FALSE),""),""))</f>
        <v/>
      </c>
      <c r="H35" s="13">
        <f>IF(OR($A35="",$D35=""),"",IFERROR(IF(ISNUMBER(VLOOKUP($D35,'Parámetros'!$A$5:$E$104,3,FALSE)),VLOOKUP($D35,'Parámetros'!$A$5:$E$104,3,FALSE),""),""))</f>
        <v/>
      </c>
      <c r="I35" s="23">
        <f>IF(OR($A35="",$D35="",$F35="",NOT(ISNUMBER($F35))),"",IFERROR(IF(ISNUMBER(VLOOKUP($D35,'Parámetros'!$A$5:$E$104,4,FALSE)),$F35*VLOOKUP($D35,'Parámetros'!$A$5:$E$104,4,FALSE),""),""))</f>
        <v/>
      </c>
      <c r="J35" s="24">
        <f>IF(OR($A35="",$D35=""),"",IFERROR(VLOOKUP($D35,'Parámetros'!$A$5:$E$104,5,FALSE),""))</f>
        <v/>
      </c>
      <c r="K35" s="16" t="n"/>
      <c r="L35" s="14" t="n"/>
      <c r="M35" s="24">
        <f>IF($A35="","",IF(OR($B35="",$C35="",$D35="",$E35="",$F35="",$K35="",$L35=""),"Revisar campos obligatorios",IF(OR($G35="",$H35="",$I35="",$J35=""),"Revisar servicio o catálogo",IF(AND(ISNUMBER($E35),OR($E35&lt;'Parámetros'!$L$5,$E35&gt;'Parámetros'!$L$6)),"Revisar fecha",IF(AND(ISNUMBER($F35),ISNUMBER($H35),$F35&gt;$H35),"Revisar capacidad",IF(AND($L35="Confirmada",ISNUMBER($E35),$E35&lt;TODAY()),"Revisar fecha pasada",IF(AND($L35="Cancelada",ISNUMBER($I35),$I35&gt;0),"Comprobar importe de cancelación","Sin aviso")))))))</f>
        <v/>
      </c>
    </row>
    <row r="36" ht="31" customHeight="1">
      <c r="A36" s="14" t="n"/>
      <c r="B36" s="30" t="n"/>
      <c r="C36" s="16" t="n"/>
      <c r="D36" s="16" t="n"/>
      <c r="E36" s="17" t="n"/>
      <c r="F36" s="18" t="n"/>
      <c r="G36" s="19">
        <f>IF(OR($A36="",$D36=""),"",IFERROR(IF(ISNUMBER(VLOOKUP($D36,'Parámetros'!$A$5:$E$104,2,FALSE)),VLOOKUP($D36,'Parámetros'!$A$5:$E$104,2,FALSE),""),""))</f>
        <v/>
      </c>
      <c r="H36" s="11">
        <f>IF(OR($A36="",$D36=""),"",IFERROR(IF(ISNUMBER(VLOOKUP($D36,'Parámetros'!$A$5:$E$104,3,FALSE)),VLOOKUP($D36,'Parámetros'!$A$5:$E$104,3,FALSE),""),""))</f>
        <v/>
      </c>
      <c r="I36" s="20">
        <f>IF(OR($A36="",$D36="",$F36="",NOT(ISNUMBER($F36))),"",IFERROR(IF(ISNUMBER(VLOOKUP($D36,'Parámetros'!$A$5:$E$104,4,FALSE)),$F36*VLOOKUP($D36,'Parámetros'!$A$5:$E$104,4,FALSE),""),""))</f>
        <v/>
      </c>
      <c r="J36" s="21">
        <f>IF(OR($A36="",$D36=""),"",IFERROR(VLOOKUP($D36,'Parámetros'!$A$5:$E$104,5,FALSE),""))</f>
        <v/>
      </c>
      <c r="K36" s="16" t="n"/>
      <c r="L36" s="14" t="n"/>
      <c r="M36" s="21">
        <f>IF($A36="","",IF(OR($B36="",$C36="",$D36="",$E36="",$F36="",$K36="",$L36=""),"Revisar campos obligatorios",IF(OR($G36="",$H36="",$I36="",$J36=""),"Revisar servicio o catálogo",IF(AND(ISNUMBER($E36),OR($E36&lt;'Parámetros'!$L$5,$E36&gt;'Parámetros'!$L$6)),"Revisar fecha",IF(AND(ISNUMBER($F36),ISNUMBER($H36),$F36&gt;$H36),"Revisar capacidad",IF(AND($L36="Confirmada",ISNUMBER($E36),$E36&lt;TODAY()),"Revisar fecha pasada",IF(AND($L36="Cancelada",ISNUMBER($I36),$I36&gt;0),"Comprobar importe de cancelación","Sin aviso")))))))</f>
        <v/>
      </c>
    </row>
    <row r="37" ht="31" customHeight="1">
      <c r="A37" s="14" t="n"/>
      <c r="B37" s="30" t="n"/>
      <c r="C37" s="16" t="n"/>
      <c r="D37" s="16" t="n"/>
      <c r="E37" s="17" t="n"/>
      <c r="F37" s="18" t="n"/>
      <c r="G37" s="22">
        <f>IF(OR($A37="",$D37=""),"",IFERROR(IF(ISNUMBER(VLOOKUP($D37,'Parámetros'!$A$5:$E$104,2,FALSE)),VLOOKUP($D37,'Parámetros'!$A$5:$E$104,2,FALSE),""),""))</f>
        <v/>
      </c>
      <c r="H37" s="13">
        <f>IF(OR($A37="",$D37=""),"",IFERROR(IF(ISNUMBER(VLOOKUP($D37,'Parámetros'!$A$5:$E$104,3,FALSE)),VLOOKUP($D37,'Parámetros'!$A$5:$E$104,3,FALSE),""),""))</f>
        <v/>
      </c>
      <c r="I37" s="23">
        <f>IF(OR($A37="",$D37="",$F37="",NOT(ISNUMBER($F37))),"",IFERROR(IF(ISNUMBER(VLOOKUP($D37,'Parámetros'!$A$5:$E$104,4,FALSE)),$F37*VLOOKUP($D37,'Parámetros'!$A$5:$E$104,4,FALSE),""),""))</f>
        <v/>
      </c>
      <c r="J37" s="24">
        <f>IF(OR($A37="",$D37=""),"",IFERROR(VLOOKUP($D37,'Parámetros'!$A$5:$E$104,5,FALSE),""))</f>
        <v/>
      </c>
      <c r="K37" s="16" t="n"/>
      <c r="L37" s="14" t="n"/>
      <c r="M37" s="24">
        <f>IF($A37="","",IF(OR($B37="",$C37="",$D37="",$E37="",$F37="",$K37="",$L37=""),"Revisar campos obligatorios",IF(OR($G37="",$H37="",$I37="",$J37=""),"Revisar servicio o catálogo",IF(AND(ISNUMBER($E37),OR($E37&lt;'Parámetros'!$L$5,$E37&gt;'Parámetros'!$L$6)),"Revisar fecha",IF(AND(ISNUMBER($F37),ISNUMBER($H37),$F37&gt;$H37),"Revisar capacidad",IF(AND($L37="Confirmada",ISNUMBER($E37),$E37&lt;TODAY()),"Revisar fecha pasada",IF(AND($L37="Cancelada",ISNUMBER($I37),$I37&gt;0),"Comprobar importe de cancelación","Sin aviso")))))))</f>
        <v/>
      </c>
    </row>
    <row r="38" ht="31" customHeight="1">
      <c r="A38" s="14" t="n"/>
      <c r="B38" s="30" t="n"/>
      <c r="C38" s="16" t="n"/>
      <c r="D38" s="16" t="n"/>
      <c r="E38" s="17" t="n"/>
      <c r="F38" s="18" t="n"/>
      <c r="G38" s="19">
        <f>IF(OR($A38="",$D38=""),"",IFERROR(IF(ISNUMBER(VLOOKUP($D38,'Parámetros'!$A$5:$E$104,2,FALSE)),VLOOKUP($D38,'Parámetros'!$A$5:$E$104,2,FALSE),""),""))</f>
        <v/>
      </c>
      <c r="H38" s="11">
        <f>IF(OR($A38="",$D38=""),"",IFERROR(IF(ISNUMBER(VLOOKUP($D38,'Parámetros'!$A$5:$E$104,3,FALSE)),VLOOKUP($D38,'Parámetros'!$A$5:$E$104,3,FALSE),""),""))</f>
        <v/>
      </c>
      <c r="I38" s="20">
        <f>IF(OR($A38="",$D38="",$F38="",NOT(ISNUMBER($F38))),"",IFERROR(IF(ISNUMBER(VLOOKUP($D38,'Parámetros'!$A$5:$E$104,4,FALSE)),$F38*VLOOKUP($D38,'Parámetros'!$A$5:$E$104,4,FALSE),""),""))</f>
        <v/>
      </c>
      <c r="J38" s="21">
        <f>IF(OR($A38="",$D38=""),"",IFERROR(VLOOKUP($D38,'Parámetros'!$A$5:$E$104,5,FALSE),""))</f>
        <v/>
      </c>
      <c r="K38" s="16" t="n"/>
      <c r="L38" s="14" t="n"/>
      <c r="M38" s="21">
        <f>IF($A38="","",IF(OR($B38="",$C38="",$D38="",$E38="",$F38="",$K38="",$L38=""),"Revisar campos obligatorios",IF(OR($G38="",$H38="",$I38="",$J38=""),"Revisar servicio o catálogo",IF(AND(ISNUMBER($E38),OR($E38&lt;'Parámetros'!$L$5,$E38&gt;'Parámetros'!$L$6)),"Revisar fecha",IF(AND(ISNUMBER($F38),ISNUMBER($H38),$F38&gt;$H38),"Revisar capacidad",IF(AND($L38="Confirmada",ISNUMBER($E38),$E38&lt;TODAY()),"Revisar fecha pasada",IF(AND($L38="Cancelada",ISNUMBER($I38),$I38&gt;0),"Comprobar importe de cancelación","Sin aviso")))))))</f>
        <v/>
      </c>
    </row>
    <row r="39" ht="31" customHeight="1">
      <c r="A39" s="14" t="n"/>
      <c r="B39" s="30" t="n"/>
      <c r="C39" s="16" t="n"/>
      <c r="D39" s="16" t="n"/>
      <c r="E39" s="17" t="n"/>
      <c r="F39" s="18" t="n"/>
      <c r="G39" s="22">
        <f>IF(OR($A39="",$D39=""),"",IFERROR(IF(ISNUMBER(VLOOKUP($D39,'Parámetros'!$A$5:$E$104,2,FALSE)),VLOOKUP($D39,'Parámetros'!$A$5:$E$104,2,FALSE),""),""))</f>
        <v/>
      </c>
      <c r="H39" s="13">
        <f>IF(OR($A39="",$D39=""),"",IFERROR(IF(ISNUMBER(VLOOKUP($D39,'Parámetros'!$A$5:$E$104,3,FALSE)),VLOOKUP($D39,'Parámetros'!$A$5:$E$104,3,FALSE),""),""))</f>
        <v/>
      </c>
      <c r="I39" s="23">
        <f>IF(OR($A39="",$D39="",$F39="",NOT(ISNUMBER($F39))),"",IFERROR(IF(ISNUMBER(VLOOKUP($D39,'Parámetros'!$A$5:$E$104,4,FALSE)),$F39*VLOOKUP($D39,'Parámetros'!$A$5:$E$104,4,FALSE),""),""))</f>
        <v/>
      </c>
      <c r="J39" s="24">
        <f>IF(OR($A39="",$D39=""),"",IFERROR(VLOOKUP($D39,'Parámetros'!$A$5:$E$104,5,FALSE),""))</f>
        <v/>
      </c>
      <c r="K39" s="16" t="n"/>
      <c r="L39" s="14" t="n"/>
      <c r="M39" s="24">
        <f>IF($A39="","",IF(OR($B39="",$C39="",$D39="",$E39="",$F39="",$K39="",$L39=""),"Revisar campos obligatorios",IF(OR($G39="",$H39="",$I39="",$J39=""),"Revisar servicio o catálogo",IF(AND(ISNUMBER($E39),OR($E39&lt;'Parámetros'!$L$5,$E39&gt;'Parámetros'!$L$6)),"Revisar fecha",IF(AND(ISNUMBER($F39),ISNUMBER($H39),$F39&gt;$H39),"Revisar capacidad",IF(AND($L39="Confirmada",ISNUMBER($E39),$E39&lt;TODAY()),"Revisar fecha pasada",IF(AND($L39="Cancelada",ISNUMBER($I39),$I39&gt;0),"Comprobar importe de cancelación","Sin aviso")))))))</f>
        <v/>
      </c>
    </row>
    <row r="40" ht="31" customHeight="1">
      <c r="A40" s="14" t="n"/>
      <c r="B40" s="30" t="n"/>
      <c r="C40" s="16" t="n"/>
      <c r="D40" s="16" t="n"/>
      <c r="E40" s="17" t="n"/>
      <c r="F40" s="18" t="n"/>
      <c r="G40" s="19">
        <f>IF(OR($A40="",$D40=""),"",IFERROR(IF(ISNUMBER(VLOOKUP($D40,'Parámetros'!$A$5:$E$104,2,FALSE)),VLOOKUP($D40,'Parámetros'!$A$5:$E$104,2,FALSE),""),""))</f>
        <v/>
      </c>
      <c r="H40" s="11">
        <f>IF(OR($A40="",$D40=""),"",IFERROR(IF(ISNUMBER(VLOOKUP($D40,'Parámetros'!$A$5:$E$104,3,FALSE)),VLOOKUP($D40,'Parámetros'!$A$5:$E$104,3,FALSE),""),""))</f>
        <v/>
      </c>
      <c r="I40" s="20">
        <f>IF(OR($A40="",$D40="",$F40="",NOT(ISNUMBER($F40))),"",IFERROR(IF(ISNUMBER(VLOOKUP($D40,'Parámetros'!$A$5:$E$104,4,FALSE)),$F40*VLOOKUP($D40,'Parámetros'!$A$5:$E$104,4,FALSE),""),""))</f>
        <v/>
      </c>
      <c r="J40" s="21">
        <f>IF(OR($A40="",$D40=""),"",IFERROR(VLOOKUP($D40,'Parámetros'!$A$5:$E$104,5,FALSE),""))</f>
        <v/>
      </c>
      <c r="K40" s="16" t="n"/>
      <c r="L40" s="14" t="n"/>
      <c r="M40" s="21">
        <f>IF($A40="","",IF(OR($B40="",$C40="",$D40="",$E40="",$F40="",$K40="",$L40=""),"Revisar campos obligatorios",IF(OR($G40="",$H40="",$I40="",$J40=""),"Revisar servicio o catálogo",IF(AND(ISNUMBER($E40),OR($E40&lt;'Parámetros'!$L$5,$E40&gt;'Parámetros'!$L$6)),"Revisar fecha",IF(AND(ISNUMBER($F40),ISNUMBER($H40),$F40&gt;$H40),"Revisar capacidad",IF(AND($L40="Confirmada",ISNUMBER($E40),$E40&lt;TODAY()),"Revisar fecha pasada",IF(AND($L40="Cancelada",ISNUMBER($I40),$I40&gt;0),"Comprobar importe de cancelación","Sin aviso")))))))</f>
        <v/>
      </c>
    </row>
    <row r="41" ht="31" customHeight="1">
      <c r="A41" s="14" t="n"/>
      <c r="B41" s="30" t="n"/>
      <c r="C41" s="16" t="n"/>
      <c r="D41" s="16" t="n"/>
      <c r="E41" s="17" t="n"/>
      <c r="F41" s="18" t="n"/>
      <c r="G41" s="22">
        <f>IF(OR($A41="",$D41=""),"",IFERROR(IF(ISNUMBER(VLOOKUP($D41,'Parámetros'!$A$5:$E$104,2,FALSE)),VLOOKUP($D41,'Parámetros'!$A$5:$E$104,2,FALSE),""),""))</f>
        <v/>
      </c>
      <c r="H41" s="13">
        <f>IF(OR($A41="",$D41=""),"",IFERROR(IF(ISNUMBER(VLOOKUP($D41,'Parámetros'!$A$5:$E$104,3,FALSE)),VLOOKUP($D41,'Parámetros'!$A$5:$E$104,3,FALSE),""),""))</f>
        <v/>
      </c>
      <c r="I41" s="23">
        <f>IF(OR($A41="",$D41="",$F41="",NOT(ISNUMBER($F41))),"",IFERROR(IF(ISNUMBER(VLOOKUP($D41,'Parámetros'!$A$5:$E$104,4,FALSE)),$F41*VLOOKUP($D41,'Parámetros'!$A$5:$E$104,4,FALSE),""),""))</f>
        <v/>
      </c>
      <c r="J41" s="24">
        <f>IF(OR($A41="",$D41=""),"",IFERROR(VLOOKUP($D41,'Parámetros'!$A$5:$E$104,5,FALSE),""))</f>
        <v/>
      </c>
      <c r="K41" s="16" t="n"/>
      <c r="L41" s="14" t="n"/>
      <c r="M41" s="24">
        <f>IF($A41="","",IF(OR($B41="",$C41="",$D41="",$E41="",$F41="",$K41="",$L41=""),"Revisar campos obligatorios",IF(OR($G41="",$H41="",$I41="",$J41=""),"Revisar servicio o catálogo",IF(AND(ISNUMBER($E41),OR($E41&lt;'Parámetros'!$L$5,$E41&gt;'Parámetros'!$L$6)),"Revisar fecha",IF(AND(ISNUMBER($F41),ISNUMBER($H41),$F41&gt;$H41),"Revisar capacidad",IF(AND($L41="Confirmada",ISNUMBER($E41),$E41&lt;TODAY()),"Revisar fecha pasada",IF(AND($L41="Cancelada",ISNUMBER($I41),$I41&gt;0),"Comprobar importe de cancelación","Sin aviso")))))))</f>
        <v/>
      </c>
    </row>
    <row r="42" ht="31" customHeight="1">
      <c r="A42" s="14" t="n"/>
      <c r="B42" s="30" t="n"/>
      <c r="C42" s="16" t="n"/>
      <c r="D42" s="16" t="n"/>
      <c r="E42" s="17" t="n"/>
      <c r="F42" s="18" t="n"/>
      <c r="G42" s="19">
        <f>IF(OR($A42="",$D42=""),"",IFERROR(IF(ISNUMBER(VLOOKUP($D42,'Parámetros'!$A$5:$E$104,2,FALSE)),VLOOKUP($D42,'Parámetros'!$A$5:$E$104,2,FALSE),""),""))</f>
        <v/>
      </c>
      <c r="H42" s="11">
        <f>IF(OR($A42="",$D42=""),"",IFERROR(IF(ISNUMBER(VLOOKUP($D42,'Parámetros'!$A$5:$E$104,3,FALSE)),VLOOKUP($D42,'Parámetros'!$A$5:$E$104,3,FALSE),""),""))</f>
        <v/>
      </c>
      <c r="I42" s="20">
        <f>IF(OR($A42="",$D42="",$F42="",NOT(ISNUMBER($F42))),"",IFERROR(IF(ISNUMBER(VLOOKUP($D42,'Parámetros'!$A$5:$E$104,4,FALSE)),$F42*VLOOKUP($D42,'Parámetros'!$A$5:$E$104,4,FALSE),""),""))</f>
        <v/>
      </c>
      <c r="J42" s="21">
        <f>IF(OR($A42="",$D42=""),"",IFERROR(VLOOKUP($D42,'Parámetros'!$A$5:$E$104,5,FALSE),""))</f>
        <v/>
      </c>
      <c r="K42" s="16" t="n"/>
      <c r="L42" s="14" t="n"/>
      <c r="M42" s="21">
        <f>IF($A42="","",IF(OR($B42="",$C42="",$D42="",$E42="",$F42="",$K42="",$L42=""),"Revisar campos obligatorios",IF(OR($G42="",$H42="",$I42="",$J42=""),"Revisar servicio o catálogo",IF(AND(ISNUMBER($E42),OR($E42&lt;'Parámetros'!$L$5,$E42&gt;'Parámetros'!$L$6)),"Revisar fecha",IF(AND(ISNUMBER($F42),ISNUMBER($H42),$F42&gt;$H42),"Revisar capacidad",IF(AND($L42="Confirmada",ISNUMBER($E42),$E42&lt;TODAY()),"Revisar fecha pasada",IF(AND($L42="Cancelada",ISNUMBER($I42),$I42&gt;0),"Comprobar importe de cancelación","Sin aviso")))))))</f>
        <v/>
      </c>
    </row>
    <row r="43" ht="31" customHeight="1">
      <c r="A43" s="14" t="n"/>
      <c r="B43" s="30" t="n"/>
      <c r="C43" s="16" t="n"/>
      <c r="D43" s="16" t="n"/>
      <c r="E43" s="17" t="n"/>
      <c r="F43" s="18" t="n"/>
      <c r="G43" s="22">
        <f>IF(OR($A43="",$D43=""),"",IFERROR(IF(ISNUMBER(VLOOKUP($D43,'Parámetros'!$A$5:$E$104,2,FALSE)),VLOOKUP($D43,'Parámetros'!$A$5:$E$104,2,FALSE),""),""))</f>
        <v/>
      </c>
      <c r="H43" s="13">
        <f>IF(OR($A43="",$D43=""),"",IFERROR(IF(ISNUMBER(VLOOKUP($D43,'Parámetros'!$A$5:$E$104,3,FALSE)),VLOOKUP($D43,'Parámetros'!$A$5:$E$104,3,FALSE),""),""))</f>
        <v/>
      </c>
      <c r="I43" s="23">
        <f>IF(OR($A43="",$D43="",$F43="",NOT(ISNUMBER($F43))),"",IFERROR(IF(ISNUMBER(VLOOKUP($D43,'Parámetros'!$A$5:$E$104,4,FALSE)),$F43*VLOOKUP($D43,'Parámetros'!$A$5:$E$104,4,FALSE),""),""))</f>
        <v/>
      </c>
      <c r="J43" s="24">
        <f>IF(OR($A43="",$D43=""),"",IFERROR(VLOOKUP($D43,'Parámetros'!$A$5:$E$104,5,FALSE),""))</f>
        <v/>
      </c>
      <c r="K43" s="16" t="n"/>
      <c r="L43" s="14" t="n"/>
      <c r="M43" s="24">
        <f>IF($A43="","",IF(OR($B43="",$C43="",$D43="",$E43="",$F43="",$K43="",$L43=""),"Revisar campos obligatorios",IF(OR($G43="",$H43="",$I43="",$J43=""),"Revisar servicio o catálogo",IF(AND(ISNUMBER($E43),OR($E43&lt;'Parámetros'!$L$5,$E43&gt;'Parámetros'!$L$6)),"Revisar fecha",IF(AND(ISNUMBER($F43),ISNUMBER($H43),$F43&gt;$H43),"Revisar capacidad",IF(AND($L43="Confirmada",ISNUMBER($E43),$E43&lt;TODAY()),"Revisar fecha pasada",IF(AND($L43="Cancelada",ISNUMBER($I43),$I43&gt;0),"Comprobar importe de cancelación","Sin aviso")))))))</f>
        <v/>
      </c>
    </row>
    <row r="44" ht="31" customHeight="1">
      <c r="A44" s="14" t="n"/>
      <c r="B44" s="30" t="n"/>
      <c r="C44" s="16" t="n"/>
      <c r="D44" s="16" t="n"/>
      <c r="E44" s="17" t="n"/>
      <c r="F44" s="18" t="n"/>
      <c r="G44" s="19">
        <f>IF(OR($A44="",$D44=""),"",IFERROR(IF(ISNUMBER(VLOOKUP($D44,'Parámetros'!$A$5:$E$104,2,FALSE)),VLOOKUP($D44,'Parámetros'!$A$5:$E$104,2,FALSE),""),""))</f>
        <v/>
      </c>
      <c r="H44" s="11">
        <f>IF(OR($A44="",$D44=""),"",IFERROR(IF(ISNUMBER(VLOOKUP($D44,'Parámetros'!$A$5:$E$104,3,FALSE)),VLOOKUP($D44,'Parámetros'!$A$5:$E$104,3,FALSE),""),""))</f>
        <v/>
      </c>
      <c r="I44" s="20">
        <f>IF(OR($A44="",$D44="",$F44="",NOT(ISNUMBER($F44))),"",IFERROR(IF(ISNUMBER(VLOOKUP($D44,'Parámetros'!$A$5:$E$104,4,FALSE)),$F44*VLOOKUP($D44,'Parámetros'!$A$5:$E$104,4,FALSE),""),""))</f>
        <v/>
      </c>
      <c r="J44" s="21">
        <f>IF(OR($A44="",$D44=""),"",IFERROR(VLOOKUP($D44,'Parámetros'!$A$5:$E$104,5,FALSE),""))</f>
        <v/>
      </c>
      <c r="K44" s="16" t="n"/>
      <c r="L44" s="14" t="n"/>
      <c r="M44" s="21">
        <f>IF($A44="","",IF(OR($B44="",$C44="",$D44="",$E44="",$F44="",$K44="",$L44=""),"Revisar campos obligatorios",IF(OR($G44="",$H44="",$I44="",$J44=""),"Revisar servicio o catálogo",IF(AND(ISNUMBER($E44),OR($E44&lt;'Parámetros'!$L$5,$E44&gt;'Parámetros'!$L$6)),"Revisar fecha",IF(AND(ISNUMBER($F44),ISNUMBER($H44),$F44&gt;$H44),"Revisar capacidad",IF(AND($L44="Confirmada",ISNUMBER($E44),$E44&lt;TODAY()),"Revisar fecha pasada",IF(AND($L44="Cancelada",ISNUMBER($I44),$I44&gt;0),"Comprobar importe de cancelación","Sin aviso")))))))</f>
        <v/>
      </c>
    </row>
    <row r="45" ht="31" customHeight="1">
      <c r="A45" s="14" t="n"/>
      <c r="B45" s="30" t="n"/>
      <c r="C45" s="16" t="n"/>
      <c r="D45" s="16" t="n"/>
      <c r="E45" s="17" t="n"/>
      <c r="F45" s="18" t="n"/>
      <c r="G45" s="22">
        <f>IF(OR($A45="",$D45=""),"",IFERROR(IF(ISNUMBER(VLOOKUP($D45,'Parámetros'!$A$5:$E$104,2,FALSE)),VLOOKUP($D45,'Parámetros'!$A$5:$E$104,2,FALSE),""),""))</f>
        <v/>
      </c>
      <c r="H45" s="13">
        <f>IF(OR($A45="",$D45=""),"",IFERROR(IF(ISNUMBER(VLOOKUP($D45,'Parámetros'!$A$5:$E$104,3,FALSE)),VLOOKUP($D45,'Parámetros'!$A$5:$E$104,3,FALSE),""),""))</f>
        <v/>
      </c>
      <c r="I45" s="23">
        <f>IF(OR($A45="",$D45="",$F45="",NOT(ISNUMBER($F45))),"",IFERROR(IF(ISNUMBER(VLOOKUP($D45,'Parámetros'!$A$5:$E$104,4,FALSE)),$F45*VLOOKUP($D45,'Parámetros'!$A$5:$E$104,4,FALSE),""),""))</f>
        <v/>
      </c>
      <c r="J45" s="24">
        <f>IF(OR($A45="",$D45=""),"",IFERROR(VLOOKUP($D45,'Parámetros'!$A$5:$E$104,5,FALSE),""))</f>
        <v/>
      </c>
      <c r="K45" s="16" t="n"/>
      <c r="L45" s="14" t="n"/>
      <c r="M45" s="24">
        <f>IF($A45="","",IF(OR($B45="",$C45="",$D45="",$E45="",$F45="",$K45="",$L45=""),"Revisar campos obligatorios",IF(OR($G45="",$H45="",$I45="",$J45=""),"Revisar servicio o catálogo",IF(AND(ISNUMBER($E45),OR($E45&lt;'Parámetros'!$L$5,$E45&gt;'Parámetros'!$L$6)),"Revisar fecha",IF(AND(ISNUMBER($F45),ISNUMBER($H45),$F45&gt;$H45),"Revisar capacidad",IF(AND($L45="Confirmada",ISNUMBER($E45),$E45&lt;TODAY()),"Revisar fecha pasada",IF(AND($L45="Cancelada",ISNUMBER($I45),$I45&gt;0),"Comprobar importe de cancelación","Sin aviso")))))))</f>
        <v/>
      </c>
    </row>
    <row r="46" ht="31" customHeight="1">
      <c r="A46" s="14" t="n"/>
      <c r="B46" s="30" t="n"/>
      <c r="C46" s="16" t="n"/>
      <c r="D46" s="16" t="n"/>
      <c r="E46" s="17" t="n"/>
      <c r="F46" s="18" t="n"/>
      <c r="G46" s="19">
        <f>IF(OR($A46="",$D46=""),"",IFERROR(IF(ISNUMBER(VLOOKUP($D46,'Parámetros'!$A$5:$E$104,2,FALSE)),VLOOKUP($D46,'Parámetros'!$A$5:$E$104,2,FALSE),""),""))</f>
        <v/>
      </c>
      <c r="H46" s="11">
        <f>IF(OR($A46="",$D46=""),"",IFERROR(IF(ISNUMBER(VLOOKUP($D46,'Parámetros'!$A$5:$E$104,3,FALSE)),VLOOKUP($D46,'Parámetros'!$A$5:$E$104,3,FALSE),""),""))</f>
        <v/>
      </c>
      <c r="I46" s="20">
        <f>IF(OR($A46="",$D46="",$F46="",NOT(ISNUMBER($F46))),"",IFERROR(IF(ISNUMBER(VLOOKUP($D46,'Parámetros'!$A$5:$E$104,4,FALSE)),$F46*VLOOKUP($D46,'Parámetros'!$A$5:$E$104,4,FALSE),""),""))</f>
        <v/>
      </c>
      <c r="J46" s="21">
        <f>IF(OR($A46="",$D46=""),"",IFERROR(VLOOKUP($D46,'Parámetros'!$A$5:$E$104,5,FALSE),""))</f>
        <v/>
      </c>
      <c r="K46" s="16" t="n"/>
      <c r="L46" s="14" t="n"/>
      <c r="M46" s="21">
        <f>IF($A46="","",IF(OR($B46="",$C46="",$D46="",$E46="",$F46="",$K46="",$L46=""),"Revisar campos obligatorios",IF(OR($G46="",$H46="",$I46="",$J46=""),"Revisar servicio o catálogo",IF(AND(ISNUMBER($E46),OR($E46&lt;'Parámetros'!$L$5,$E46&gt;'Parámetros'!$L$6)),"Revisar fecha",IF(AND(ISNUMBER($F46),ISNUMBER($H46),$F46&gt;$H46),"Revisar capacidad",IF(AND($L46="Confirmada",ISNUMBER($E46),$E46&lt;TODAY()),"Revisar fecha pasada",IF(AND($L46="Cancelada",ISNUMBER($I46),$I46&gt;0),"Comprobar importe de cancelación","Sin aviso")))))))</f>
        <v/>
      </c>
    </row>
    <row r="47" ht="31" customHeight="1">
      <c r="A47" s="14" t="n"/>
      <c r="B47" s="30" t="n"/>
      <c r="C47" s="16" t="n"/>
      <c r="D47" s="16" t="n"/>
      <c r="E47" s="17" t="n"/>
      <c r="F47" s="18" t="n"/>
      <c r="G47" s="22">
        <f>IF(OR($A47="",$D47=""),"",IFERROR(IF(ISNUMBER(VLOOKUP($D47,'Parámetros'!$A$5:$E$104,2,FALSE)),VLOOKUP($D47,'Parámetros'!$A$5:$E$104,2,FALSE),""),""))</f>
        <v/>
      </c>
      <c r="H47" s="13">
        <f>IF(OR($A47="",$D47=""),"",IFERROR(IF(ISNUMBER(VLOOKUP($D47,'Parámetros'!$A$5:$E$104,3,FALSE)),VLOOKUP($D47,'Parámetros'!$A$5:$E$104,3,FALSE),""),""))</f>
        <v/>
      </c>
      <c r="I47" s="23">
        <f>IF(OR($A47="",$D47="",$F47="",NOT(ISNUMBER($F47))),"",IFERROR(IF(ISNUMBER(VLOOKUP($D47,'Parámetros'!$A$5:$E$104,4,FALSE)),$F47*VLOOKUP($D47,'Parámetros'!$A$5:$E$104,4,FALSE),""),""))</f>
        <v/>
      </c>
      <c r="J47" s="24">
        <f>IF(OR($A47="",$D47=""),"",IFERROR(VLOOKUP($D47,'Parámetros'!$A$5:$E$104,5,FALSE),""))</f>
        <v/>
      </c>
      <c r="K47" s="16" t="n"/>
      <c r="L47" s="14" t="n"/>
      <c r="M47" s="24">
        <f>IF($A47="","",IF(OR($B47="",$C47="",$D47="",$E47="",$F47="",$K47="",$L47=""),"Revisar campos obligatorios",IF(OR($G47="",$H47="",$I47="",$J47=""),"Revisar servicio o catálogo",IF(AND(ISNUMBER($E47),OR($E47&lt;'Parámetros'!$L$5,$E47&gt;'Parámetros'!$L$6)),"Revisar fecha",IF(AND(ISNUMBER($F47),ISNUMBER($H47),$F47&gt;$H47),"Revisar capacidad",IF(AND($L47="Confirmada",ISNUMBER($E47),$E47&lt;TODAY()),"Revisar fecha pasada",IF(AND($L47="Cancelada",ISNUMBER($I47),$I47&gt;0),"Comprobar importe de cancelación","Sin aviso")))))))</f>
        <v/>
      </c>
    </row>
    <row r="48" ht="31" customHeight="1">
      <c r="A48" s="14" t="n"/>
      <c r="B48" s="30" t="n"/>
      <c r="C48" s="16" t="n"/>
      <c r="D48" s="16" t="n"/>
      <c r="E48" s="17" t="n"/>
      <c r="F48" s="18" t="n"/>
      <c r="G48" s="19">
        <f>IF(OR($A48="",$D48=""),"",IFERROR(IF(ISNUMBER(VLOOKUP($D48,'Parámetros'!$A$5:$E$104,2,FALSE)),VLOOKUP($D48,'Parámetros'!$A$5:$E$104,2,FALSE),""),""))</f>
        <v/>
      </c>
      <c r="H48" s="11">
        <f>IF(OR($A48="",$D48=""),"",IFERROR(IF(ISNUMBER(VLOOKUP($D48,'Parámetros'!$A$5:$E$104,3,FALSE)),VLOOKUP($D48,'Parámetros'!$A$5:$E$104,3,FALSE),""),""))</f>
        <v/>
      </c>
      <c r="I48" s="20">
        <f>IF(OR($A48="",$D48="",$F48="",NOT(ISNUMBER($F48))),"",IFERROR(IF(ISNUMBER(VLOOKUP($D48,'Parámetros'!$A$5:$E$104,4,FALSE)),$F48*VLOOKUP($D48,'Parámetros'!$A$5:$E$104,4,FALSE),""),""))</f>
        <v/>
      </c>
      <c r="J48" s="21">
        <f>IF(OR($A48="",$D48=""),"",IFERROR(VLOOKUP($D48,'Parámetros'!$A$5:$E$104,5,FALSE),""))</f>
        <v/>
      </c>
      <c r="K48" s="16" t="n"/>
      <c r="L48" s="14" t="n"/>
      <c r="M48" s="21">
        <f>IF($A48="","",IF(OR($B48="",$C48="",$D48="",$E48="",$F48="",$K48="",$L48=""),"Revisar campos obligatorios",IF(OR($G48="",$H48="",$I48="",$J48=""),"Revisar servicio o catálogo",IF(AND(ISNUMBER($E48),OR($E48&lt;'Parámetros'!$L$5,$E48&gt;'Parámetros'!$L$6)),"Revisar fecha",IF(AND(ISNUMBER($F48),ISNUMBER($H48),$F48&gt;$H48),"Revisar capacidad",IF(AND($L48="Confirmada",ISNUMBER($E48),$E48&lt;TODAY()),"Revisar fecha pasada",IF(AND($L48="Cancelada",ISNUMBER($I48),$I48&gt;0),"Comprobar importe de cancelación","Sin aviso")))))))</f>
        <v/>
      </c>
    </row>
    <row r="49" ht="31" customHeight="1">
      <c r="A49" s="14" t="n"/>
      <c r="B49" s="30" t="n"/>
      <c r="C49" s="16" t="n"/>
      <c r="D49" s="16" t="n"/>
      <c r="E49" s="17" t="n"/>
      <c r="F49" s="18" t="n"/>
      <c r="G49" s="22">
        <f>IF(OR($A49="",$D49=""),"",IFERROR(IF(ISNUMBER(VLOOKUP($D49,'Parámetros'!$A$5:$E$104,2,FALSE)),VLOOKUP($D49,'Parámetros'!$A$5:$E$104,2,FALSE),""),""))</f>
        <v/>
      </c>
      <c r="H49" s="13">
        <f>IF(OR($A49="",$D49=""),"",IFERROR(IF(ISNUMBER(VLOOKUP($D49,'Parámetros'!$A$5:$E$104,3,FALSE)),VLOOKUP($D49,'Parámetros'!$A$5:$E$104,3,FALSE),""),""))</f>
        <v/>
      </c>
      <c r="I49" s="23">
        <f>IF(OR($A49="",$D49="",$F49="",NOT(ISNUMBER($F49))),"",IFERROR(IF(ISNUMBER(VLOOKUP($D49,'Parámetros'!$A$5:$E$104,4,FALSE)),$F49*VLOOKUP($D49,'Parámetros'!$A$5:$E$104,4,FALSE),""),""))</f>
        <v/>
      </c>
      <c r="J49" s="24">
        <f>IF(OR($A49="",$D49=""),"",IFERROR(VLOOKUP($D49,'Parámetros'!$A$5:$E$104,5,FALSE),""))</f>
        <v/>
      </c>
      <c r="K49" s="16" t="n"/>
      <c r="L49" s="14" t="n"/>
      <c r="M49" s="24">
        <f>IF($A49="","",IF(OR($B49="",$C49="",$D49="",$E49="",$F49="",$K49="",$L49=""),"Revisar campos obligatorios",IF(OR($G49="",$H49="",$I49="",$J49=""),"Revisar servicio o catálogo",IF(AND(ISNUMBER($E49),OR($E49&lt;'Parámetros'!$L$5,$E49&gt;'Parámetros'!$L$6)),"Revisar fecha",IF(AND(ISNUMBER($F49),ISNUMBER($H49),$F49&gt;$H49),"Revisar capacidad",IF(AND($L49="Confirmada",ISNUMBER($E49),$E49&lt;TODAY()),"Revisar fecha pasada",IF(AND($L49="Cancelada",ISNUMBER($I49),$I49&gt;0),"Comprobar importe de cancelación","Sin aviso")))))))</f>
        <v/>
      </c>
    </row>
    <row r="50" ht="31" customHeight="1">
      <c r="A50" s="14" t="n"/>
      <c r="B50" s="30" t="n"/>
      <c r="C50" s="16" t="n"/>
      <c r="D50" s="16" t="n"/>
      <c r="E50" s="17" t="n"/>
      <c r="F50" s="18" t="n"/>
      <c r="G50" s="19">
        <f>IF(OR($A50="",$D50=""),"",IFERROR(IF(ISNUMBER(VLOOKUP($D50,'Parámetros'!$A$5:$E$104,2,FALSE)),VLOOKUP($D50,'Parámetros'!$A$5:$E$104,2,FALSE),""),""))</f>
        <v/>
      </c>
      <c r="H50" s="11">
        <f>IF(OR($A50="",$D50=""),"",IFERROR(IF(ISNUMBER(VLOOKUP($D50,'Parámetros'!$A$5:$E$104,3,FALSE)),VLOOKUP($D50,'Parámetros'!$A$5:$E$104,3,FALSE),""),""))</f>
        <v/>
      </c>
      <c r="I50" s="20">
        <f>IF(OR($A50="",$D50="",$F50="",NOT(ISNUMBER($F50))),"",IFERROR(IF(ISNUMBER(VLOOKUP($D50,'Parámetros'!$A$5:$E$104,4,FALSE)),$F50*VLOOKUP($D50,'Parámetros'!$A$5:$E$104,4,FALSE),""),""))</f>
        <v/>
      </c>
      <c r="J50" s="21">
        <f>IF(OR($A50="",$D50=""),"",IFERROR(VLOOKUP($D50,'Parámetros'!$A$5:$E$104,5,FALSE),""))</f>
        <v/>
      </c>
      <c r="K50" s="16" t="n"/>
      <c r="L50" s="14" t="n"/>
      <c r="M50" s="21">
        <f>IF($A50="","",IF(OR($B50="",$C50="",$D50="",$E50="",$F50="",$K50="",$L50=""),"Revisar campos obligatorios",IF(OR($G50="",$H50="",$I50="",$J50=""),"Revisar servicio o catálogo",IF(AND(ISNUMBER($E50),OR($E50&lt;'Parámetros'!$L$5,$E50&gt;'Parámetros'!$L$6)),"Revisar fecha",IF(AND(ISNUMBER($F50),ISNUMBER($H50),$F50&gt;$H50),"Revisar capacidad",IF(AND($L50="Confirmada",ISNUMBER($E50),$E50&lt;TODAY()),"Revisar fecha pasada",IF(AND($L50="Cancelada",ISNUMBER($I50),$I50&gt;0),"Comprobar importe de cancelación","Sin aviso")))))))</f>
        <v/>
      </c>
    </row>
    <row r="51" ht="31" customHeight="1">
      <c r="A51" s="14" t="n"/>
      <c r="B51" s="30" t="n"/>
      <c r="C51" s="16" t="n"/>
      <c r="D51" s="16" t="n"/>
      <c r="E51" s="17" t="n"/>
      <c r="F51" s="18" t="n"/>
      <c r="G51" s="22">
        <f>IF(OR($A51="",$D51=""),"",IFERROR(IF(ISNUMBER(VLOOKUP($D51,'Parámetros'!$A$5:$E$104,2,FALSE)),VLOOKUP($D51,'Parámetros'!$A$5:$E$104,2,FALSE),""),""))</f>
        <v/>
      </c>
      <c r="H51" s="13">
        <f>IF(OR($A51="",$D51=""),"",IFERROR(IF(ISNUMBER(VLOOKUP($D51,'Parámetros'!$A$5:$E$104,3,FALSE)),VLOOKUP($D51,'Parámetros'!$A$5:$E$104,3,FALSE),""),""))</f>
        <v/>
      </c>
      <c r="I51" s="23">
        <f>IF(OR($A51="",$D51="",$F51="",NOT(ISNUMBER($F51))),"",IFERROR(IF(ISNUMBER(VLOOKUP($D51,'Parámetros'!$A$5:$E$104,4,FALSE)),$F51*VLOOKUP($D51,'Parámetros'!$A$5:$E$104,4,FALSE),""),""))</f>
        <v/>
      </c>
      <c r="J51" s="24">
        <f>IF(OR($A51="",$D51=""),"",IFERROR(VLOOKUP($D51,'Parámetros'!$A$5:$E$104,5,FALSE),""))</f>
        <v/>
      </c>
      <c r="K51" s="16" t="n"/>
      <c r="L51" s="14" t="n"/>
      <c r="M51" s="24">
        <f>IF($A51="","",IF(OR($B51="",$C51="",$D51="",$E51="",$F51="",$K51="",$L51=""),"Revisar campos obligatorios",IF(OR($G51="",$H51="",$I51="",$J51=""),"Revisar servicio o catálogo",IF(AND(ISNUMBER($E51),OR($E51&lt;'Parámetros'!$L$5,$E51&gt;'Parámetros'!$L$6)),"Revisar fecha",IF(AND(ISNUMBER($F51),ISNUMBER($H51),$F51&gt;$H51),"Revisar capacidad",IF(AND($L51="Confirmada",ISNUMBER($E51),$E51&lt;TODAY()),"Revisar fecha pasada",IF(AND($L51="Cancelada",ISNUMBER($I51),$I51&gt;0),"Comprobar importe de cancelación","Sin aviso")))))))</f>
        <v/>
      </c>
    </row>
    <row r="52" ht="31" customHeight="1">
      <c r="A52" s="14" t="n"/>
      <c r="B52" s="30" t="n"/>
      <c r="C52" s="16" t="n"/>
      <c r="D52" s="16" t="n"/>
      <c r="E52" s="17" t="n"/>
      <c r="F52" s="18" t="n"/>
      <c r="G52" s="19">
        <f>IF(OR($A52="",$D52=""),"",IFERROR(IF(ISNUMBER(VLOOKUP($D52,'Parámetros'!$A$5:$E$104,2,FALSE)),VLOOKUP($D52,'Parámetros'!$A$5:$E$104,2,FALSE),""),""))</f>
        <v/>
      </c>
      <c r="H52" s="11">
        <f>IF(OR($A52="",$D52=""),"",IFERROR(IF(ISNUMBER(VLOOKUP($D52,'Parámetros'!$A$5:$E$104,3,FALSE)),VLOOKUP($D52,'Parámetros'!$A$5:$E$104,3,FALSE),""),""))</f>
        <v/>
      </c>
      <c r="I52" s="20">
        <f>IF(OR($A52="",$D52="",$F52="",NOT(ISNUMBER($F52))),"",IFERROR(IF(ISNUMBER(VLOOKUP($D52,'Parámetros'!$A$5:$E$104,4,FALSE)),$F52*VLOOKUP($D52,'Parámetros'!$A$5:$E$104,4,FALSE),""),""))</f>
        <v/>
      </c>
      <c r="J52" s="21">
        <f>IF(OR($A52="",$D52=""),"",IFERROR(VLOOKUP($D52,'Parámetros'!$A$5:$E$104,5,FALSE),""))</f>
        <v/>
      </c>
      <c r="K52" s="16" t="n"/>
      <c r="L52" s="14" t="n"/>
      <c r="M52" s="21">
        <f>IF($A52="","",IF(OR($B52="",$C52="",$D52="",$E52="",$F52="",$K52="",$L52=""),"Revisar campos obligatorios",IF(OR($G52="",$H52="",$I52="",$J52=""),"Revisar servicio o catálogo",IF(AND(ISNUMBER($E52),OR($E52&lt;'Parámetros'!$L$5,$E52&gt;'Parámetros'!$L$6)),"Revisar fecha",IF(AND(ISNUMBER($F52),ISNUMBER($H52),$F52&gt;$H52),"Revisar capacidad",IF(AND($L52="Confirmada",ISNUMBER($E52),$E52&lt;TODAY()),"Revisar fecha pasada",IF(AND($L52="Cancelada",ISNUMBER($I52),$I52&gt;0),"Comprobar importe de cancelación","Sin aviso")))))))</f>
        <v/>
      </c>
    </row>
    <row r="53" ht="31" customHeight="1">
      <c r="A53" s="14" t="n"/>
      <c r="B53" s="30" t="n"/>
      <c r="C53" s="16" t="n"/>
      <c r="D53" s="16" t="n"/>
      <c r="E53" s="17" t="n"/>
      <c r="F53" s="18" t="n"/>
      <c r="G53" s="22">
        <f>IF(OR($A53="",$D53=""),"",IFERROR(IF(ISNUMBER(VLOOKUP($D53,'Parámetros'!$A$5:$E$104,2,FALSE)),VLOOKUP($D53,'Parámetros'!$A$5:$E$104,2,FALSE),""),""))</f>
        <v/>
      </c>
      <c r="H53" s="13">
        <f>IF(OR($A53="",$D53=""),"",IFERROR(IF(ISNUMBER(VLOOKUP($D53,'Parámetros'!$A$5:$E$104,3,FALSE)),VLOOKUP($D53,'Parámetros'!$A$5:$E$104,3,FALSE),""),""))</f>
        <v/>
      </c>
      <c r="I53" s="23">
        <f>IF(OR($A53="",$D53="",$F53="",NOT(ISNUMBER($F53))),"",IFERROR(IF(ISNUMBER(VLOOKUP($D53,'Parámetros'!$A$5:$E$104,4,FALSE)),$F53*VLOOKUP($D53,'Parámetros'!$A$5:$E$104,4,FALSE),""),""))</f>
        <v/>
      </c>
      <c r="J53" s="24">
        <f>IF(OR($A53="",$D53=""),"",IFERROR(VLOOKUP($D53,'Parámetros'!$A$5:$E$104,5,FALSE),""))</f>
        <v/>
      </c>
      <c r="K53" s="16" t="n"/>
      <c r="L53" s="14" t="n"/>
      <c r="M53" s="24">
        <f>IF($A53="","",IF(OR($B53="",$C53="",$D53="",$E53="",$F53="",$K53="",$L53=""),"Revisar campos obligatorios",IF(OR($G53="",$H53="",$I53="",$J53=""),"Revisar servicio o catálogo",IF(AND(ISNUMBER($E53),OR($E53&lt;'Parámetros'!$L$5,$E53&gt;'Parámetros'!$L$6)),"Revisar fecha",IF(AND(ISNUMBER($F53),ISNUMBER($H53),$F53&gt;$H53),"Revisar capacidad",IF(AND($L53="Confirmada",ISNUMBER($E53),$E53&lt;TODAY()),"Revisar fecha pasada",IF(AND($L53="Cancelada",ISNUMBER($I53),$I53&gt;0),"Comprobar importe de cancelación","Sin aviso")))))))</f>
        <v/>
      </c>
    </row>
    <row r="54" ht="31" customHeight="1">
      <c r="A54" s="14" t="n"/>
      <c r="B54" s="30" t="n"/>
      <c r="C54" s="16" t="n"/>
      <c r="D54" s="16" t="n"/>
      <c r="E54" s="17" t="n"/>
      <c r="F54" s="18" t="n"/>
      <c r="G54" s="19">
        <f>IF(OR($A54="",$D54=""),"",IFERROR(IF(ISNUMBER(VLOOKUP($D54,'Parámetros'!$A$5:$E$104,2,FALSE)),VLOOKUP($D54,'Parámetros'!$A$5:$E$104,2,FALSE),""),""))</f>
        <v/>
      </c>
      <c r="H54" s="11">
        <f>IF(OR($A54="",$D54=""),"",IFERROR(IF(ISNUMBER(VLOOKUP($D54,'Parámetros'!$A$5:$E$104,3,FALSE)),VLOOKUP($D54,'Parámetros'!$A$5:$E$104,3,FALSE),""),""))</f>
        <v/>
      </c>
      <c r="I54" s="20">
        <f>IF(OR($A54="",$D54="",$F54="",NOT(ISNUMBER($F54))),"",IFERROR(IF(ISNUMBER(VLOOKUP($D54,'Parámetros'!$A$5:$E$104,4,FALSE)),$F54*VLOOKUP($D54,'Parámetros'!$A$5:$E$104,4,FALSE),""),""))</f>
        <v/>
      </c>
      <c r="J54" s="21">
        <f>IF(OR($A54="",$D54=""),"",IFERROR(VLOOKUP($D54,'Parámetros'!$A$5:$E$104,5,FALSE),""))</f>
        <v/>
      </c>
      <c r="K54" s="16" t="n"/>
      <c r="L54" s="14" t="n"/>
      <c r="M54" s="21">
        <f>IF($A54="","",IF(OR($B54="",$C54="",$D54="",$E54="",$F54="",$K54="",$L54=""),"Revisar campos obligatorios",IF(OR($G54="",$H54="",$I54="",$J54=""),"Revisar servicio o catálogo",IF(AND(ISNUMBER($E54),OR($E54&lt;'Parámetros'!$L$5,$E54&gt;'Parámetros'!$L$6)),"Revisar fecha",IF(AND(ISNUMBER($F54),ISNUMBER($H54),$F54&gt;$H54),"Revisar capacidad",IF(AND($L54="Confirmada",ISNUMBER($E54),$E54&lt;TODAY()),"Revisar fecha pasada",IF(AND($L54="Cancelada",ISNUMBER($I54),$I54&gt;0),"Comprobar importe de cancelación","Sin aviso")))))))</f>
        <v/>
      </c>
    </row>
    <row r="55" ht="31" customHeight="1">
      <c r="A55" s="14" t="n"/>
      <c r="B55" s="30" t="n"/>
      <c r="C55" s="16" t="n"/>
      <c r="D55" s="16" t="n"/>
      <c r="E55" s="17" t="n"/>
      <c r="F55" s="18" t="n"/>
      <c r="G55" s="22">
        <f>IF(OR($A55="",$D55=""),"",IFERROR(IF(ISNUMBER(VLOOKUP($D55,'Parámetros'!$A$5:$E$104,2,FALSE)),VLOOKUP($D55,'Parámetros'!$A$5:$E$104,2,FALSE),""),""))</f>
        <v/>
      </c>
      <c r="H55" s="13">
        <f>IF(OR($A55="",$D55=""),"",IFERROR(IF(ISNUMBER(VLOOKUP($D55,'Parámetros'!$A$5:$E$104,3,FALSE)),VLOOKUP($D55,'Parámetros'!$A$5:$E$104,3,FALSE),""),""))</f>
        <v/>
      </c>
      <c r="I55" s="23">
        <f>IF(OR($A55="",$D55="",$F55="",NOT(ISNUMBER($F55))),"",IFERROR(IF(ISNUMBER(VLOOKUP($D55,'Parámetros'!$A$5:$E$104,4,FALSE)),$F55*VLOOKUP($D55,'Parámetros'!$A$5:$E$104,4,FALSE),""),""))</f>
        <v/>
      </c>
      <c r="J55" s="24">
        <f>IF(OR($A55="",$D55=""),"",IFERROR(VLOOKUP($D55,'Parámetros'!$A$5:$E$104,5,FALSE),""))</f>
        <v/>
      </c>
      <c r="K55" s="16" t="n"/>
      <c r="L55" s="14" t="n"/>
      <c r="M55" s="24">
        <f>IF($A55="","",IF(OR($B55="",$C55="",$D55="",$E55="",$F55="",$K55="",$L55=""),"Revisar campos obligatorios",IF(OR($G55="",$H55="",$I55="",$J55=""),"Revisar servicio o catálogo",IF(AND(ISNUMBER($E55),OR($E55&lt;'Parámetros'!$L$5,$E55&gt;'Parámetros'!$L$6)),"Revisar fecha",IF(AND(ISNUMBER($F55),ISNUMBER($H55),$F55&gt;$H55),"Revisar capacidad",IF(AND($L55="Confirmada",ISNUMBER($E55),$E55&lt;TODAY()),"Revisar fecha pasada",IF(AND($L55="Cancelada",ISNUMBER($I55),$I55&gt;0),"Comprobar importe de cancelación","Sin aviso")))))))</f>
        <v/>
      </c>
    </row>
    <row r="56" ht="31" customHeight="1">
      <c r="A56" s="14" t="n"/>
      <c r="B56" s="30" t="n"/>
      <c r="C56" s="16" t="n"/>
      <c r="D56" s="16" t="n"/>
      <c r="E56" s="17" t="n"/>
      <c r="F56" s="18" t="n"/>
      <c r="G56" s="19">
        <f>IF(OR($A56="",$D56=""),"",IFERROR(IF(ISNUMBER(VLOOKUP($D56,'Parámetros'!$A$5:$E$104,2,FALSE)),VLOOKUP($D56,'Parámetros'!$A$5:$E$104,2,FALSE),""),""))</f>
        <v/>
      </c>
      <c r="H56" s="11">
        <f>IF(OR($A56="",$D56=""),"",IFERROR(IF(ISNUMBER(VLOOKUP($D56,'Parámetros'!$A$5:$E$104,3,FALSE)),VLOOKUP($D56,'Parámetros'!$A$5:$E$104,3,FALSE),""),""))</f>
        <v/>
      </c>
      <c r="I56" s="20">
        <f>IF(OR($A56="",$D56="",$F56="",NOT(ISNUMBER($F56))),"",IFERROR(IF(ISNUMBER(VLOOKUP($D56,'Parámetros'!$A$5:$E$104,4,FALSE)),$F56*VLOOKUP($D56,'Parámetros'!$A$5:$E$104,4,FALSE),""),""))</f>
        <v/>
      </c>
      <c r="J56" s="21">
        <f>IF(OR($A56="",$D56=""),"",IFERROR(VLOOKUP($D56,'Parámetros'!$A$5:$E$104,5,FALSE),""))</f>
        <v/>
      </c>
      <c r="K56" s="16" t="n"/>
      <c r="L56" s="14" t="n"/>
      <c r="M56" s="21">
        <f>IF($A56="","",IF(OR($B56="",$C56="",$D56="",$E56="",$F56="",$K56="",$L56=""),"Revisar campos obligatorios",IF(OR($G56="",$H56="",$I56="",$J56=""),"Revisar servicio o catálogo",IF(AND(ISNUMBER($E56),OR($E56&lt;'Parámetros'!$L$5,$E56&gt;'Parámetros'!$L$6)),"Revisar fecha",IF(AND(ISNUMBER($F56),ISNUMBER($H56),$F56&gt;$H56),"Revisar capacidad",IF(AND($L56="Confirmada",ISNUMBER($E56),$E56&lt;TODAY()),"Revisar fecha pasada",IF(AND($L56="Cancelada",ISNUMBER($I56),$I56&gt;0),"Comprobar importe de cancelación","Sin aviso")))))))</f>
        <v/>
      </c>
    </row>
    <row r="57" ht="31" customHeight="1">
      <c r="A57" s="14" t="n"/>
      <c r="B57" s="30" t="n"/>
      <c r="C57" s="16" t="n"/>
      <c r="D57" s="16" t="n"/>
      <c r="E57" s="17" t="n"/>
      <c r="F57" s="18" t="n"/>
      <c r="G57" s="22">
        <f>IF(OR($A57="",$D57=""),"",IFERROR(IF(ISNUMBER(VLOOKUP($D57,'Parámetros'!$A$5:$E$104,2,FALSE)),VLOOKUP($D57,'Parámetros'!$A$5:$E$104,2,FALSE),""),""))</f>
        <v/>
      </c>
      <c r="H57" s="13">
        <f>IF(OR($A57="",$D57=""),"",IFERROR(IF(ISNUMBER(VLOOKUP($D57,'Parámetros'!$A$5:$E$104,3,FALSE)),VLOOKUP($D57,'Parámetros'!$A$5:$E$104,3,FALSE),""),""))</f>
        <v/>
      </c>
      <c r="I57" s="23">
        <f>IF(OR($A57="",$D57="",$F57="",NOT(ISNUMBER($F57))),"",IFERROR(IF(ISNUMBER(VLOOKUP($D57,'Parámetros'!$A$5:$E$104,4,FALSE)),$F57*VLOOKUP($D57,'Parámetros'!$A$5:$E$104,4,FALSE),""),""))</f>
        <v/>
      </c>
      <c r="J57" s="24">
        <f>IF(OR($A57="",$D57=""),"",IFERROR(VLOOKUP($D57,'Parámetros'!$A$5:$E$104,5,FALSE),""))</f>
        <v/>
      </c>
      <c r="K57" s="16" t="n"/>
      <c r="L57" s="14" t="n"/>
      <c r="M57" s="24">
        <f>IF($A57="","",IF(OR($B57="",$C57="",$D57="",$E57="",$F57="",$K57="",$L57=""),"Revisar campos obligatorios",IF(OR($G57="",$H57="",$I57="",$J57=""),"Revisar servicio o catálogo",IF(AND(ISNUMBER($E57),OR($E57&lt;'Parámetros'!$L$5,$E57&gt;'Parámetros'!$L$6)),"Revisar fecha",IF(AND(ISNUMBER($F57),ISNUMBER($H57),$F57&gt;$H57),"Revisar capacidad",IF(AND($L57="Confirmada",ISNUMBER($E57),$E57&lt;TODAY()),"Revisar fecha pasada",IF(AND($L57="Cancelada",ISNUMBER($I57),$I57&gt;0),"Comprobar importe de cancelación","Sin aviso")))))))</f>
        <v/>
      </c>
    </row>
    <row r="58" ht="31" customHeight="1">
      <c r="A58" s="14" t="n"/>
      <c r="B58" s="30" t="n"/>
      <c r="C58" s="16" t="n"/>
      <c r="D58" s="16" t="n"/>
      <c r="E58" s="17" t="n"/>
      <c r="F58" s="18" t="n"/>
      <c r="G58" s="19">
        <f>IF(OR($A58="",$D58=""),"",IFERROR(IF(ISNUMBER(VLOOKUP($D58,'Parámetros'!$A$5:$E$104,2,FALSE)),VLOOKUP($D58,'Parámetros'!$A$5:$E$104,2,FALSE),""),""))</f>
        <v/>
      </c>
      <c r="H58" s="11">
        <f>IF(OR($A58="",$D58=""),"",IFERROR(IF(ISNUMBER(VLOOKUP($D58,'Parámetros'!$A$5:$E$104,3,FALSE)),VLOOKUP($D58,'Parámetros'!$A$5:$E$104,3,FALSE),""),""))</f>
        <v/>
      </c>
      <c r="I58" s="20">
        <f>IF(OR($A58="",$D58="",$F58="",NOT(ISNUMBER($F58))),"",IFERROR(IF(ISNUMBER(VLOOKUP($D58,'Parámetros'!$A$5:$E$104,4,FALSE)),$F58*VLOOKUP($D58,'Parámetros'!$A$5:$E$104,4,FALSE),""),""))</f>
        <v/>
      </c>
      <c r="J58" s="21">
        <f>IF(OR($A58="",$D58=""),"",IFERROR(VLOOKUP($D58,'Parámetros'!$A$5:$E$104,5,FALSE),""))</f>
        <v/>
      </c>
      <c r="K58" s="16" t="n"/>
      <c r="L58" s="14" t="n"/>
      <c r="M58" s="21">
        <f>IF($A58="","",IF(OR($B58="",$C58="",$D58="",$E58="",$F58="",$K58="",$L58=""),"Revisar campos obligatorios",IF(OR($G58="",$H58="",$I58="",$J58=""),"Revisar servicio o catálogo",IF(AND(ISNUMBER($E58),OR($E58&lt;'Parámetros'!$L$5,$E58&gt;'Parámetros'!$L$6)),"Revisar fecha",IF(AND(ISNUMBER($F58),ISNUMBER($H58),$F58&gt;$H58),"Revisar capacidad",IF(AND($L58="Confirmada",ISNUMBER($E58),$E58&lt;TODAY()),"Revisar fecha pasada",IF(AND($L58="Cancelada",ISNUMBER($I58),$I58&gt;0),"Comprobar importe de cancelación","Sin aviso")))))))</f>
        <v/>
      </c>
    </row>
    <row r="59" ht="31" customHeight="1">
      <c r="A59" s="14" t="n"/>
      <c r="B59" s="30" t="n"/>
      <c r="C59" s="16" t="n"/>
      <c r="D59" s="16" t="n"/>
      <c r="E59" s="17" t="n"/>
      <c r="F59" s="18" t="n"/>
      <c r="G59" s="22">
        <f>IF(OR($A59="",$D59=""),"",IFERROR(IF(ISNUMBER(VLOOKUP($D59,'Parámetros'!$A$5:$E$104,2,FALSE)),VLOOKUP($D59,'Parámetros'!$A$5:$E$104,2,FALSE),""),""))</f>
        <v/>
      </c>
      <c r="H59" s="13">
        <f>IF(OR($A59="",$D59=""),"",IFERROR(IF(ISNUMBER(VLOOKUP($D59,'Parámetros'!$A$5:$E$104,3,FALSE)),VLOOKUP($D59,'Parámetros'!$A$5:$E$104,3,FALSE),""),""))</f>
        <v/>
      </c>
      <c r="I59" s="23">
        <f>IF(OR($A59="",$D59="",$F59="",NOT(ISNUMBER($F59))),"",IFERROR(IF(ISNUMBER(VLOOKUP($D59,'Parámetros'!$A$5:$E$104,4,FALSE)),$F59*VLOOKUP($D59,'Parámetros'!$A$5:$E$104,4,FALSE),""),""))</f>
        <v/>
      </c>
      <c r="J59" s="24">
        <f>IF(OR($A59="",$D59=""),"",IFERROR(VLOOKUP($D59,'Parámetros'!$A$5:$E$104,5,FALSE),""))</f>
        <v/>
      </c>
      <c r="K59" s="16" t="n"/>
      <c r="L59" s="14" t="n"/>
      <c r="M59" s="24">
        <f>IF($A59="","",IF(OR($B59="",$C59="",$D59="",$E59="",$F59="",$K59="",$L59=""),"Revisar campos obligatorios",IF(OR($G59="",$H59="",$I59="",$J59=""),"Revisar servicio o catálogo",IF(AND(ISNUMBER($E59),OR($E59&lt;'Parámetros'!$L$5,$E59&gt;'Parámetros'!$L$6)),"Revisar fecha",IF(AND(ISNUMBER($F59),ISNUMBER($H59),$F59&gt;$H59),"Revisar capacidad",IF(AND($L59="Confirmada",ISNUMBER($E59),$E59&lt;TODAY()),"Revisar fecha pasada",IF(AND($L59="Cancelada",ISNUMBER($I59),$I59&gt;0),"Comprobar importe de cancelación","Sin aviso")))))))</f>
        <v/>
      </c>
    </row>
    <row r="60" ht="31" customHeight="1">
      <c r="A60" s="14" t="n"/>
      <c r="B60" s="30" t="n"/>
      <c r="C60" s="16" t="n"/>
      <c r="D60" s="16" t="n"/>
      <c r="E60" s="17" t="n"/>
      <c r="F60" s="18" t="n"/>
      <c r="G60" s="19">
        <f>IF(OR($A60="",$D60=""),"",IFERROR(IF(ISNUMBER(VLOOKUP($D60,'Parámetros'!$A$5:$E$104,2,FALSE)),VLOOKUP($D60,'Parámetros'!$A$5:$E$104,2,FALSE),""),""))</f>
        <v/>
      </c>
      <c r="H60" s="11">
        <f>IF(OR($A60="",$D60=""),"",IFERROR(IF(ISNUMBER(VLOOKUP($D60,'Parámetros'!$A$5:$E$104,3,FALSE)),VLOOKUP($D60,'Parámetros'!$A$5:$E$104,3,FALSE),""),""))</f>
        <v/>
      </c>
      <c r="I60" s="20">
        <f>IF(OR($A60="",$D60="",$F60="",NOT(ISNUMBER($F60))),"",IFERROR(IF(ISNUMBER(VLOOKUP($D60,'Parámetros'!$A$5:$E$104,4,FALSE)),$F60*VLOOKUP($D60,'Parámetros'!$A$5:$E$104,4,FALSE),""),""))</f>
        <v/>
      </c>
      <c r="J60" s="21">
        <f>IF(OR($A60="",$D60=""),"",IFERROR(VLOOKUP($D60,'Parámetros'!$A$5:$E$104,5,FALSE),""))</f>
        <v/>
      </c>
      <c r="K60" s="16" t="n"/>
      <c r="L60" s="14" t="n"/>
      <c r="M60" s="21">
        <f>IF($A60="","",IF(OR($B60="",$C60="",$D60="",$E60="",$F60="",$K60="",$L60=""),"Revisar campos obligatorios",IF(OR($G60="",$H60="",$I60="",$J60=""),"Revisar servicio o catálogo",IF(AND(ISNUMBER($E60),OR($E60&lt;'Parámetros'!$L$5,$E60&gt;'Parámetros'!$L$6)),"Revisar fecha",IF(AND(ISNUMBER($F60),ISNUMBER($H60),$F60&gt;$H60),"Revisar capacidad",IF(AND($L60="Confirmada",ISNUMBER($E60),$E60&lt;TODAY()),"Revisar fecha pasada",IF(AND($L60="Cancelada",ISNUMBER($I60),$I60&gt;0),"Comprobar importe de cancelación","Sin aviso")))))))</f>
        <v/>
      </c>
    </row>
    <row r="61" ht="31" customHeight="1">
      <c r="A61" s="14" t="n"/>
      <c r="B61" s="30" t="n"/>
      <c r="C61" s="16" t="n"/>
      <c r="D61" s="16" t="n"/>
      <c r="E61" s="17" t="n"/>
      <c r="F61" s="18" t="n"/>
      <c r="G61" s="22">
        <f>IF(OR($A61="",$D61=""),"",IFERROR(IF(ISNUMBER(VLOOKUP($D61,'Parámetros'!$A$5:$E$104,2,FALSE)),VLOOKUP($D61,'Parámetros'!$A$5:$E$104,2,FALSE),""),""))</f>
        <v/>
      </c>
      <c r="H61" s="13">
        <f>IF(OR($A61="",$D61=""),"",IFERROR(IF(ISNUMBER(VLOOKUP($D61,'Parámetros'!$A$5:$E$104,3,FALSE)),VLOOKUP($D61,'Parámetros'!$A$5:$E$104,3,FALSE),""),""))</f>
        <v/>
      </c>
      <c r="I61" s="23">
        <f>IF(OR($A61="",$D61="",$F61="",NOT(ISNUMBER($F61))),"",IFERROR(IF(ISNUMBER(VLOOKUP($D61,'Parámetros'!$A$5:$E$104,4,FALSE)),$F61*VLOOKUP($D61,'Parámetros'!$A$5:$E$104,4,FALSE),""),""))</f>
        <v/>
      </c>
      <c r="J61" s="24">
        <f>IF(OR($A61="",$D61=""),"",IFERROR(VLOOKUP($D61,'Parámetros'!$A$5:$E$104,5,FALSE),""))</f>
        <v/>
      </c>
      <c r="K61" s="16" t="n"/>
      <c r="L61" s="14" t="n"/>
      <c r="M61" s="24">
        <f>IF($A61="","",IF(OR($B61="",$C61="",$D61="",$E61="",$F61="",$K61="",$L61=""),"Revisar campos obligatorios",IF(OR($G61="",$H61="",$I61="",$J61=""),"Revisar servicio o catálogo",IF(AND(ISNUMBER($E61),OR($E61&lt;'Parámetros'!$L$5,$E61&gt;'Parámetros'!$L$6)),"Revisar fecha",IF(AND(ISNUMBER($F61),ISNUMBER($H61),$F61&gt;$H61),"Revisar capacidad",IF(AND($L61="Confirmada",ISNUMBER($E61),$E61&lt;TODAY()),"Revisar fecha pasada",IF(AND($L61="Cancelada",ISNUMBER($I61),$I61&gt;0),"Comprobar importe de cancelación","Sin aviso")))))))</f>
        <v/>
      </c>
    </row>
    <row r="62" ht="31" customHeight="1">
      <c r="A62" s="14" t="n"/>
      <c r="B62" s="30" t="n"/>
      <c r="C62" s="16" t="n"/>
      <c r="D62" s="16" t="n"/>
      <c r="E62" s="17" t="n"/>
      <c r="F62" s="18" t="n"/>
      <c r="G62" s="19">
        <f>IF(OR($A62="",$D62=""),"",IFERROR(IF(ISNUMBER(VLOOKUP($D62,'Parámetros'!$A$5:$E$104,2,FALSE)),VLOOKUP($D62,'Parámetros'!$A$5:$E$104,2,FALSE),""),""))</f>
        <v/>
      </c>
      <c r="H62" s="11">
        <f>IF(OR($A62="",$D62=""),"",IFERROR(IF(ISNUMBER(VLOOKUP($D62,'Parámetros'!$A$5:$E$104,3,FALSE)),VLOOKUP($D62,'Parámetros'!$A$5:$E$104,3,FALSE),""),""))</f>
        <v/>
      </c>
      <c r="I62" s="20">
        <f>IF(OR($A62="",$D62="",$F62="",NOT(ISNUMBER($F62))),"",IFERROR(IF(ISNUMBER(VLOOKUP($D62,'Parámetros'!$A$5:$E$104,4,FALSE)),$F62*VLOOKUP($D62,'Parámetros'!$A$5:$E$104,4,FALSE),""),""))</f>
        <v/>
      </c>
      <c r="J62" s="21">
        <f>IF(OR($A62="",$D62=""),"",IFERROR(VLOOKUP($D62,'Parámetros'!$A$5:$E$104,5,FALSE),""))</f>
        <v/>
      </c>
      <c r="K62" s="16" t="n"/>
      <c r="L62" s="14" t="n"/>
      <c r="M62" s="21">
        <f>IF($A62="","",IF(OR($B62="",$C62="",$D62="",$E62="",$F62="",$K62="",$L62=""),"Revisar campos obligatorios",IF(OR($G62="",$H62="",$I62="",$J62=""),"Revisar servicio o catálogo",IF(AND(ISNUMBER($E62),OR($E62&lt;'Parámetros'!$L$5,$E62&gt;'Parámetros'!$L$6)),"Revisar fecha",IF(AND(ISNUMBER($F62),ISNUMBER($H62),$F62&gt;$H62),"Revisar capacidad",IF(AND($L62="Confirmada",ISNUMBER($E62),$E62&lt;TODAY()),"Revisar fecha pasada",IF(AND($L62="Cancelada",ISNUMBER($I62),$I62&gt;0),"Comprobar importe de cancelación","Sin aviso")))))))</f>
        <v/>
      </c>
    </row>
    <row r="63" ht="31" customHeight="1">
      <c r="A63" s="14" t="n"/>
      <c r="B63" s="30" t="n"/>
      <c r="C63" s="16" t="n"/>
      <c r="D63" s="16" t="n"/>
      <c r="E63" s="17" t="n"/>
      <c r="F63" s="18" t="n"/>
      <c r="G63" s="22">
        <f>IF(OR($A63="",$D63=""),"",IFERROR(IF(ISNUMBER(VLOOKUP($D63,'Parámetros'!$A$5:$E$104,2,FALSE)),VLOOKUP($D63,'Parámetros'!$A$5:$E$104,2,FALSE),""),""))</f>
        <v/>
      </c>
      <c r="H63" s="13">
        <f>IF(OR($A63="",$D63=""),"",IFERROR(IF(ISNUMBER(VLOOKUP($D63,'Parámetros'!$A$5:$E$104,3,FALSE)),VLOOKUP($D63,'Parámetros'!$A$5:$E$104,3,FALSE),""),""))</f>
        <v/>
      </c>
      <c r="I63" s="23">
        <f>IF(OR($A63="",$D63="",$F63="",NOT(ISNUMBER($F63))),"",IFERROR(IF(ISNUMBER(VLOOKUP($D63,'Parámetros'!$A$5:$E$104,4,FALSE)),$F63*VLOOKUP($D63,'Parámetros'!$A$5:$E$104,4,FALSE),""),""))</f>
        <v/>
      </c>
      <c r="J63" s="24">
        <f>IF(OR($A63="",$D63=""),"",IFERROR(VLOOKUP($D63,'Parámetros'!$A$5:$E$104,5,FALSE),""))</f>
        <v/>
      </c>
      <c r="K63" s="16" t="n"/>
      <c r="L63" s="14" t="n"/>
      <c r="M63" s="24">
        <f>IF($A63="","",IF(OR($B63="",$C63="",$D63="",$E63="",$F63="",$K63="",$L63=""),"Revisar campos obligatorios",IF(OR($G63="",$H63="",$I63="",$J63=""),"Revisar servicio o catálogo",IF(AND(ISNUMBER($E63),OR($E63&lt;'Parámetros'!$L$5,$E63&gt;'Parámetros'!$L$6)),"Revisar fecha",IF(AND(ISNUMBER($F63),ISNUMBER($H63),$F63&gt;$H63),"Revisar capacidad",IF(AND($L63="Confirmada",ISNUMBER($E63),$E63&lt;TODAY()),"Revisar fecha pasada",IF(AND($L63="Cancelada",ISNUMBER($I63),$I63&gt;0),"Comprobar importe de cancelación","Sin aviso")))))))</f>
        <v/>
      </c>
    </row>
    <row r="64" ht="31" customHeight="1">
      <c r="A64" s="14" t="n"/>
      <c r="B64" s="30" t="n"/>
      <c r="C64" s="16" t="n"/>
      <c r="D64" s="16" t="n"/>
      <c r="E64" s="17" t="n"/>
      <c r="F64" s="18" t="n"/>
      <c r="G64" s="19">
        <f>IF(OR($A64="",$D64=""),"",IFERROR(IF(ISNUMBER(VLOOKUP($D64,'Parámetros'!$A$5:$E$104,2,FALSE)),VLOOKUP($D64,'Parámetros'!$A$5:$E$104,2,FALSE),""),""))</f>
        <v/>
      </c>
      <c r="H64" s="11">
        <f>IF(OR($A64="",$D64=""),"",IFERROR(IF(ISNUMBER(VLOOKUP($D64,'Parámetros'!$A$5:$E$104,3,FALSE)),VLOOKUP($D64,'Parámetros'!$A$5:$E$104,3,FALSE),""),""))</f>
        <v/>
      </c>
      <c r="I64" s="20">
        <f>IF(OR($A64="",$D64="",$F64="",NOT(ISNUMBER($F64))),"",IFERROR(IF(ISNUMBER(VLOOKUP($D64,'Parámetros'!$A$5:$E$104,4,FALSE)),$F64*VLOOKUP($D64,'Parámetros'!$A$5:$E$104,4,FALSE),""),""))</f>
        <v/>
      </c>
      <c r="J64" s="21">
        <f>IF(OR($A64="",$D64=""),"",IFERROR(VLOOKUP($D64,'Parámetros'!$A$5:$E$104,5,FALSE),""))</f>
        <v/>
      </c>
      <c r="K64" s="16" t="n"/>
      <c r="L64" s="14" t="n"/>
      <c r="M64" s="21">
        <f>IF($A64="","",IF(OR($B64="",$C64="",$D64="",$E64="",$F64="",$K64="",$L64=""),"Revisar campos obligatorios",IF(OR($G64="",$H64="",$I64="",$J64=""),"Revisar servicio o catálogo",IF(AND(ISNUMBER($E64),OR($E64&lt;'Parámetros'!$L$5,$E64&gt;'Parámetros'!$L$6)),"Revisar fecha",IF(AND(ISNUMBER($F64),ISNUMBER($H64),$F64&gt;$H64),"Revisar capacidad",IF(AND($L64="Confirmada",ISNUMBER($E64),$E64&lt;TODAY()),"Revisar fecha pasada",IF(AND($L64="Cancelada",ISNUMBER($I64),$I64&gt;0),"Comprobar importe de cancelación","Sin aviso")))))))</f>
        <v/>
      </c>
    </row>
    <row r="65" ht="31" customHeight="1">
      <c r="A65" s="14" t="n"/>
      <c r="B65" s="30" t="n"/>
      <c r="C65" s="16" t="n"/>
      <c r="D65" s="16" t="n"/>
      <c r="E65" s="17" t="n"/>
      <c r="F65" s="18" t="n"/>
      <c r="G65" s="22">
        <f>IF(OR($A65="",$D65=""),"",IFERROR(IF(ISNUMBER(VLOOKUP($D65,'Parámetros'!$A$5:$E$104,2,FALSE)),VLOOKUP($D65,'Parámetros'!$A$5:$E$104,2,FALSE),""),""))</f>
        <v/>
      </c>
      <c r="H65" s="13">
        <f>IF(OR($A65="",$D65=""),"",IFERROR(IF(ISNUMBER(VLOOKUP($D65,'Parámetros'!$A$5:$E$104,3,FALSE)),VLOOKUP($D65,'Parámetros'!$A$5:$E$104,3,FALSE),""),""))</f>
        <v/>
      </c>
      <c r="I65" s="23">
        <f>IF(OR($A65="",$D65="",$F65="",NOT(ISNUMBER($F65))),"",IFERROR(IF(ISNUMBER(VLOOKUP($D65,'Parámetros'!$A$5:$E$104,4,FALSE)),$F65*VLOOKUP($D65,'Parámetros'!$A$5:$E$104,4,FALSE),""),""))</f>
        <v/>
      </c>
      <c r="J65" s="24">
        <f>IF(OR($A65="",$D65=""),"",IFERROR(VLOOKUP($D65,'Parámetros'!$A$5:$E$104,5,FALSE),""))</f>
        <v/>
      </c>
      <c r="K65" s="16" t="n"/>
      <c r="L65" s="14" t="n"/>
      <c r="M65" s="24">
        <f>IF($A65="","",IF(OR($B65="",$C65="",$D65="",$E65="",$F65="",$K65="",$L65=""),"Revisar campos obligatorios",IF(OR($G65="",$H65="",$I65="",$J65=""),"Revisar servicio o catálogo",IF(AND(ISNUMBER($E65),OR($E65&lt;'Parámetros'!$L$5,$E65&gt;'Parámetros'!$L$6)),"Revisar fecha",IF(AND(ISNUMBER($F65),ISNUMBER($H65),$F65&gt;$H65),"Revisar capacidad",IF(AND($L65="Confirmada",ISNUMBER($E65),$E65&lt;TODAY()),"Revisar fecha pasada",IF(AND($L65="Cancelada",ISNUMBER($I65),$I65&gt;0),"Comprobar importe de cancelación","Sin aviso")))))))</f>
        <v/>
      </c>
    </row>
    <row r="66" ht="31" customHeight="1">
      <c r="A66" s="14" t="n"/>
      <c r="B66" s="30" t="n"/>
      <c r="C66" s="16" t="n"/>
      <c r="D66" s="16" t="n"/>
      <c r="E66" s="17" t="n"/>
      <c r="F66" s="18" t="n"/>
      <c r="G66" s="19">
        <f>IF(OR($A66="",$D66=""),"",IFERROR(IF(ISNUMBER(VLOOKUP($D66,'Parámetros'!$A$5:$E$104,2,FALSE)),VLOOKUP($D66,'Parámetros'!$A$5:$E$104,2,FALSE),""),""))</f>
        <v/>
      </c>
      <c r="H66" s="11">
        <f>IF(OR($A66="",$D66=""),"",IFERROR(IF(ISNUMBER(VLOOKUP($D66,'Parámetros'!$A$5:$E$104,3,FALSE)),VLOOKUP($D66,'Parámetros'!$A$5:$E$104,3,FALSE),""),""))</f>
        <v/>
      </c>
      <c r="I66" s="20">
        <f>IF(OR($A66="",$D66="",$F66="",NOT(ISNUMBER($F66))),"",IFERROR(IF(ISNUMBER(VLOOKUP($D66,'Parámetros'!$A$5:$E$104,4,FALSE)),$F66*VLOOKUP($D66,'Parámetros'!$A$5:$E$104,4,FALSE),""),""))</f>
        <v/>
      </c>
      <c r="J66" s="21">
        <f>IF(OR($A66="",$D66=""),"",IFERROR(VLOOKUP($D66,'Parámetros'!$A$5:$E$104,5,FALSE),""))</f>
        <v/>
      </c>
      <c r="K66" s="16" t="n"/>
      <c r="L66" s="14" t="n"/>
      <c r="M66" s="21">
        <f>IF($A66="","",IF(OR($B66="",$C66="",$D66="",$E66="",$F66="",$K66="",$L66=""),"Revisar campos obligatorios",IF(OR($G66="",$H66="",$I66="",$J66=""),"Revisar servicio o catálogo",IF(AND(ISNUMBER($E66),OR($E66&lt;'Parámetros'!$L$5,$E66&gt;'Parámetros'!$L$6)),"Revisar fecha",IF(AND(ISNUMBER($F66),ISNUMBER($H66),$F66&gt;$H66),"Revisar capacidad",IF(AND($L66="Confirmada",ISNUMBER($E66),$E66&lt;TODAY()),"Revisar fecha pasada",IF(AND($L66="Cancelada",ISNUMBER($I66),$I66&gt;0),"Comprobar importe de cancelación","Sin aviso")))))))</f>
        <v/>
      </c>
    </row>
    <row r="67" ht="31" customHeight="1">
      <c r="A67" s="14" t="n"/>
      <c r="B67" s="30" t="n"/>
      <c r="C67" s="16" t="n"/>
      <c r="D67" s="16" t="n"/>
      <c r="E67" s="17" t="n"/>
      <c r="F67" s="18" t="n"/>
      <c r="G67" s="22">
        <f>IF(OR($A67="",$D67=""),"",IFERROR(IF(ISNUMBER(VLOOKUP($D67,'Parámetros'!$A$5:$E$104,2,FALSE)),VLOOKUP($D67,'Parámetros'!$A$5:$E$104,2,FALSE),""),""))</f>
        <v/>
      </c>
      <c r="H67" s="13">
        <f>IF(OR($A67="",$D67=""),"",IFERROR(IF(ISNUMBER(VLOOKUP($D67,'Parámetros'!$A$5:$E$104,3,FALSE)),VLOOKUP($D67,'Parámetros'!$A$5:$E$104,3,FALSE),""),""))</f>
        <v/>
      </c>
      <c r="I67" s="23">
        <f>IF(OR($A67="",$D67="",$F67="",NOT(ISNUMBER($F67))),"",IFERROR(IF(ISNUMBER(VLOOKUP($D67,'Parámetros'!$A$5:$E$104,4,FALSE)),$F67*VLOOKUP($D67,'Parámetros'!$A$5:$E$104,4,FALSE),""),""))</f>
        <v/>
      </c>
      <c r="J67" s="24">
        <f>IF(OR($A67="",$D67=""),"",IFERROR(VLOOKUP($D67,'Parámetros'!$A$5:$E$104,5,FALSE),""))</f>
        <v/>
      </c>
      <c r="K67" s="16" t="n"/>
      <c r="L67" s="14" t="n"/>
      <c r="M67" s="24">
        <f>IF($A67="","",IF(OR($B67="",$C67="",$D67="",$E67="",$F67="",$K67="",$L67=""),"Revisar campos obligatorios",IF(OR($G67="",$H67="",$I67="",$J67=""),"Revisar servicio o catálogo",IF(AND(ISNUMBER($E67),OR($E67&lt;'Parámetros'!$L$5,$E67&gt;'Parámetros'!$L$6)),"Revisar fecha",IF(AND(ISNUMBER($F67),ISNUMBER($H67),$F67&gt;$H67),"Revisar capacidad",IF(AND($L67="Confirmada",ISNUMBER($E67),$E67&lt;TODAY()),"Revisar fecha pasada",IF(AND($L67="Cancelada",ISNUMBER($I67),$I67&gt;0),"Comprobar importe de cancelación","Sin aviso")))))))</f>
        <v/>
      </c>
    </row>
    <row r="68" ht="31" customHeight="1">
      <c r="A68" s="14" t="n"/>
      <c r="B68" s="30" t="n"/>
      <c r="C68" s="16" t="n"/>
      <c r="D68" s="16" t="n"/>
      <c r="E68" s="17" t="n"/>
      <c r="F68" s="18" t="n"/>
      <c r="G68" s="19">
        <f>IF(OR($A68="",$D68=""),"",IFERROR(IF(ISNUMBER(VLOOKUP($D68,'Parámetros'!$A$5:$E$104,2,FALSE)),VLOOKUP($D68,'Parámetros'!$A$5:$E$104,2,FALSE),""),""))</f>
        <v/>
      </c>
      <c r="H68" s="11">
        <f>IF(OR($A68="",$D68=""),"",IFERROR(IF(ISNUMBER(VLOOKUP($D68,'Parámetros'!$A$5:$E$104,3,FALSE)),VLOOKUP($D68,'Parámetros'!$A$5:$E$104,3,FALSE),""),""))</f>
        <v/>
      </c>
      <c r="I68" s="20">
        <f>IF(OR($A68="",$D68="",$F68="",NOT(ISNUMBER($F68))),"",IFERROR(IF(ISNUMBER(VLOOKUP($D68,'Parámetros'!$A$5:$E$104,4,FALSE)),$F68*VLOOKUP($D68,'Parámetros'!$A$5:$E$104,4,FALSE),""),""))</f>
        <v/>
      </c>
      <c r="J68" s="21">
        <f>IF(OR($A68="",$D68=""),"",IFERROR(VLOOKUP($D68,'Parámetros'!$A$5:$E$104,5,FALSE),""))</f>
        <v/>
      </c>
      <c r="K68" s="16" t="n"/>
      <c r="L68" s="14" t="n"/>
      <c r="M68" s="21">
        <f>IF($A68="","",IF(OR($B68="",$C68="",$D68="",$E68="",$F68="",$K68="",$L68=""),"Revisar campos obligatorios",IF(OR($G68="",$H68="",$I68="",$J68=""),"Revisar servicio o catálogo",IF(AND(ISNUMBER($E68),OR($E68&lt;'Parámetros'!$L$5,$E68&gt;'Parámetros'!$L$6)),"Revisar fecha",IF(AND(ISNUMBER($F68),ISNUMBER($H68),$F68&gt;$H68),"Revisar capacidad",IF(AND($L68="Confirmada",ISNUMBER($E68),$E68&lt;TODAY()),"Revisar fecha pasada",IF(AND($L68="Cancelada",ISNUMBER($I68),$I68&gt;0),"Comprobar importe de cancelación","Sin aviso")))))))</f>
        <v/>
      </c>
    </row>
    <row r="69" ht="31" customHeight="1">
      <c r="A69" s="14" t="n"/>
      <c r="B69" s="30" t="n"/>
      <c r="C69" s="16" t="n"/>
      <c r="D69" s="16" t="n"/>
      <c r="E69" s="17" t="n"/>
      <c r="F69" s="18" t="n"/>
      <c r="G69" s="22">
        <f>IF(OR($A69="",$D69=""),"",IFERROR(IF(ISNUMBER(VLOOKUP($D69,'Parámetros'!$A$5:$E$104,2,FALSE)),VLOOKUP($D69,'Parámetros'!$A$5:$E$104,2,FALSE),""),""))</f>
        <v/>
      </c>
      <c r="H69" s="13">
        <f>IF(OR($A69="",$D69=""),"",IFERROR(IF(ISNUMBER(VLOOKUP($D69,'Parámetros'!$A$5:$E$104,3,FALSE)),VLOOKUP($D69,'Parámetros'!$A$5:$E$104,3,FALSE),""),""))</f>
        <v/>
      </c>
      <c r="I69" s="23">
        <f>IF(OR($A69="",$D69="",$F69="",NOT(ISNUMBER($F69))),"",IFERROR(IF(ISNUMBER(VLOOKUP($D69,'Parámetros'!$A$5:$E$104,4,FALSE)),$F69*VLOOKUP($D69,'Parámetros'!$A$5:$E$104,4,FALSE),""),""))</f>
        <v/>
      </c>
      <c r="J69" s="24">
        <f>IF(OR($A69="",$D69=""),"",IFERROR(VLOOKUP($D69,'Parámetros'!$A$5:$E$104,5,FALSE),""))</f>
        <v/>
      </c>
      <c r="K69" s="16" t="n"/>
      <c r="L69" s="14" t="n"/>
      <c r="M69" s="24">
        <f>IF($A69="","",IF(OR($B69="",$C69="",$D69="",$E69="",$F69="",$K69="",$L69=""),"Revisar campos obligatorios",IF(OR($G69="",$H69="",$I69="",$J69=""),"Revisar servicio o catálogo",IF(AND(ISNUMBER($E69),OR($E69&lt;'Parámetros'!$L$5,$E69&gt;'Parámetros'!$L$6)),"Revisar fecha",IF(AND(ISNUMBER($F69),ISNUMBER($H69),$F69&gt;$H69),"Revisar capacidad",IF(AND($L69="Confirmada",ISNUMBER($E69),$E69&lt;TODAY()),"Revisar fecha pasada",IF(AND($L69="Cancelada",ISNUMBER($I69),$I69&gt;0),"Comprobar importe de cancelación","Sin aviso")))))))</f>
        <v/>
      </c>
    </row>
    <row r="70" ht="31" customHeight="1">
      <c r="A70" s="14" t="n"/>
      <c r="B70" s="30" t="n"/>
      <c r="C70" s="16" t="n"/>
      <c r="D70" s="16" t="n"/>
      <c r="E70" s="17" t="n"/>
      <c r="F70" s="18" t="n"/>
      <c r="G70" s="19">
        <f>IF(OR($A70="",$D70=""),"",IFERROR(IF(ISNUMBER(VLOOKUP($D70,'Parámetros'!$A$5:$E$104,2,FALSE)),VLOOKUP($D70,'Parámetros'!$A$5:$E$104,2,FALSE),""),""))</f>
        <v/>
      </c>
      <c r="H70" s="11">
        <f>IF(OR($A70="",$D70=""),"",IFERROR(IF(ISNUMBER(VLOOKUP($D70,'Parámetros'!$A$5:$E$104,3,FALSE)),VLOOKUP($D70,'Parámetros'!$A$5:$E$104,3,FALSE),""),""))</f>
        <v/>
      </c>
      <c r="I70" s="20">
        <f>IF(OR($A70="",$D70="",$F70="",NOT(ISNUMBER($F70))),"",IFERROR(IF(ISNUMBER(VLOOKUP($D70,'Parámetros'!$A$5:$E$104,4,FALSE)),$F70*VLOOKUP($D70,'Parámetros'!$A$5:$E$104,4,FALSE),""),""))</f>
        <v/>
      </c>
      <c r="J70" s="21">
        <f>IF(OR($A70="",$D70=""),"",IFERROR(VLOOKUP($D70,'Parámetros'!$A$5:$E$104,5,FALSE),""))</f>
        <v/>
      </c>
      <c r="K70" s="16" t="n"/>
      <c r="L70" s="14" t="n"/>
      <c r="M70" s="21">
        <f>IF($A70="","",IF(OR($B70="",$C70="",$D70="",$E70="",$F70="",$K70="",$L70=""),"Revisar campos obligatorios",IF(OR($G70="",$H70="",$I70="",$J70=""),"Revisar servicio o catálogo",IF(AND(ISNUMBER($E70),OR($E70&lt;'Parámetros'!$L$5,$E70&gt;'Parámetros'!$L$6)),"Revisar fecha",IF(AND(ISNUMBER($F70),ISNUMBER($H70),$F70&gt;$H70),"Revisar capacidad",IF(AND($L70="Confirmada",ISNUMBER($E70),$E70&lt;TODAY()),"Revisar fecha pasada",IF(AND($L70="Cancelada",ISNUMBER($I70),$I70&gt;0),"Comprobar importe de cancelación","Sin aviso")))))))</f>
        <v/>
      </c>
    </row>
    <row r="71" ht="31" customHeight="1">
      <c r="A71" s="14" t="n"/>
      <c r="B71" s="30" t="n"/>
      <c r="C71" s="16" t="n"/>
      <c r="D71" s="16" t="n"/>
      <c r="E71" s="17" t="n"/>
      <c r="F71" s="18" t="n"/>
      <c r="G71" s="22">
        <f>IF(OR($A71="",$D71=""),"",IFERROR(IF(ISNUMBER(VLOOKUP($D71,'Parámetros'!$A$5:$E$104,2,FALSE)),VLOOKUP($D71,'Parámetros'!$A$5:$E$104,2,FALSE),""),""))</f>
        <v/>
      </c>
      <c r="H71" s="13">
        <f>IF(OR($A71="",$D71=""),"",IFERROR(IF(ISNUMBER(VLOOKUP($D71,'Parámetros'!$A$5:$E$104,3,FALSE)),VLOOKUP($D71,'Parámetros'!$A$5:$E$104,3,FALSE),""),""))</f>
        <v/>
      </c>
      <c r="I71" s="23">
        <f>IF(OR($A71="",$D71="",$F71="",NOT(ISNUMBER($F71))),"",IFERROR(IF(ISNUMBER(VLOOKUP($D71,'Parámetros'!$A$5:$E$104,4,FALSE)),$F71*VLOOKUP($D71,'Parámetros'!$A$5:$E$104,4,FALSE),""),""))</f>
        <v/>
      </c>
      <c r="J71" s="24">
        <f>IF(OR($A71="",$D71=""),"",IFERROR(VLOOKUP($D71,'Parámetros'!$A$5:$E$104,5,FALSE),""))</f>
        <v/>
      </c>
      <c r="K71" s="16" t="n"/>
      <c r="L71" s="14" t="n"/>
      <c r="M71" s="24">
        <f>IF($A71="","",IF(OR($B71="",$C71="",$D71="",$E71="",$F71="",$K71="",$L71=""),"Revisar campos obligatorios",IF(OR($G71="",$H71="",$I71="",$J71=""),"Revisar servicio o catálogo",IF(AND(ISNUMBER($E71),OR($E71&lt;'Parámetros'!$L$5,$E71&gt;'Parámetros'!$L$6)),"Revisar fecha",IF(AND(ISNUMBER($F71),ISNUMBER($H71),$F71&gt;$H71),"Revisar capacidad",IF(AND($L71="Confirmada",ISNUMBER($E71),$E71&lt;TODAY()),"Revisar fecha pasada",IF(AND($L71="Cancelada",ISNUMBER($I71),$I71&gt;0),"Comprobar importe de cancelación","Sin aviso")))))))</f>
        <v/>
      </c>
    </row>
    <row r="72" ht="31" customHeight="1">
      <c r="A72" s="14" t="n"/>
      <c r="B72" s="30" t="n"/>
      <c r="C72" s="16" t="n"/>
      <c r="D72" s="16" t="n"/>
      <c r="E72" s="17" t="n"/>
      <c r="F72" s="18" t="n"/>
      <c r="G72" s="19">
        <f>IF(OR($A72="",$D72=""),"",IFERROR(IF(ISNUMBER(VLOOKUP($D72,'Parámetros'!$A$5:$E$104,2,FALSE)),VLOOKUP($D72,'Parámetros'!$A$5:$E$104,2,FALSE),""),""))</f>
        <v/>
      </c>
      <c r="H72" s="11">
        <f>IF(OR($A72="",$D72=""),"",IFERROR(IF(ISNUMBER(VLOOKUP($D72,'Parámetros'!$A$5:$E$104,3,FALSE)),VLOOKUP($D72,'Parámetros'!$A$5:$E$104,3,FALSE),""),""))</f>
        <v/>
      </c>
      <c r="I72" s="20">
        <f>IF(OR($A72="",$D72="",$F72="",NOT(ISNUMBER($F72))),"",IFERROR(IF(ISNUMBER(VLOOKUP($D72,'Parámetros'!$A$5:$E$104,4,FALSE)),$F72*VLOOKUP($D72,'Parámetros'!$A$5:$E$104,4,FALSE),""),""))</f>
        <v/>
      </c>
      <c r="J72" s="21">
        <f>IF(OR($A72="",$D72=""),"",IFERROR(VLOOKUP($D72,'Parámetros'!$A$5:$E$104,5,FALSE),""))</f>
        <v/>
      </c>
      <c r="K72" s="16" t="n"/>
      <c r="L72" s="14" t="n"/>
      <c r="M72" s="21">
        <f>IF($A72="","",IF(OR($B72="",$C72="",$D72="",$E72="",$F72="",$K72="",$L72=""),"Revisar campos obligatorios",IF(OR($G72="",$H72="",$I72="",$J72=""),"Revisar servicio o catálogo",IF(AND(ISNUMBER($E72),OR($E72&lt;'Parámetros'!$L$5,$E72&gt;'Parámetros'!$L$6)),"Revisar fecha",IF(AND(ISNUMBER($F72),ISNUMBER($H72),$F72&gt;$H72),"Revisar capacidad",IF(AND($L72="Confirmada",ISNUMBER($E72),$E72&lt;TODAY()),"Revisar fecha pasada",IF(AND($L72="Cancelada",ISNUMBER($I72),$I72&gt;0),"Comprobar importe de cancelación","Sin aviso")))))))</f>
        <v/>
      </c>
    </row>
    <row r="73" ht="31" customHeight="1">
      <c r="A73" s="14" t="n"/>
      <c r="B73" s="30" t="n"/>
      <c r="C73" s="16" t="n"/>
      <c r="D73" s="16" t="n"/>
      <c r="E73" s="17" t="n"/>
      <c r="F73" s="18" t="n"/>
      <c r="G73" s="22">
        <f>IF(OR($A73="",$D73=""),"",IFERROR(IF(ISNUMBER(VLOOKUP($D73,'Parámetros'!$A$5:$E$104,2,FALSE)),VLOOKUP($D73,'Parámetros'!$A$5:$E$104,2,FALSE),""),""))</f>
        <v/>
      </c>
      <c r="H73" s="13">
        <f>IF(OR($A73="",$D73=""),"",IFERROR(IF(ISNUMBER(VLOOKUP($D73,'Parámetros'!$A$5:$E$104,3,FALSE)),VLOOKUP($D73,'Parámetros'!$A$5:$E$104,3,FALSE),""),""))</f>
        <v/>
      </c>
      <c r="I73" s="23">
        <f>IF(OR($A73="",$D73="",$F73="",NOT(ISNUMBER($F73))),"",IFERROR(IF(ISNUMBER(VLOOKUP($D73,'Parámetros'!$A$5:$E$104,4,FALSE)),$F73*VLOOKUP($D73,'Parámetros'!$A$5:$E$104,4,FALSE),""),""))</f>
        <v/>
      </c>
      <c r="J73" s="24">
        <f>IF(OR($A73="",$D73=""),"",IFERROR(VLOOKUP($D73,'Parámetros'!$A$5:$E$104,5,FALSE),""))</f>
        <v/>
      </c>
      <c r="K73" s="16" t="n"/>
      <c r="L73" s="14" t="n"/>
      <c r="M73" s="24">
        <f>IF($A73="","",IF(OR($B73="",$C73="",$D73="",$E73="",$F73="",$K73="",$L73=""),"Revisar campos obligatorios",IF(OR($G73="",$H73="",$I73="",$J73=""),"Revisar servicio o catálogo",IF(AND(ISNUMBER($E73),OR($E73&lt;'Parámetros'!$L$5,$E73&gt;'Parámetros'!$L$6)),"Revisar fecha",IF(AND(ISNUMBER($F73),ISNUMBER($H73),$F73&gt;$H73),"Revisar capacidad",IF(AND($L73="Confirmada",ISNUMBER($E73),$E73&lt;TODAY()),"Revisar fecha pasada",IF(AND($L73="Cancelada",ISNUMBER($I73),$I73&gt;0),"Comprobar importe de cancelación","Sin aviso")))))))</f>
        <v/>
      </c>
    </row>
    <row r="74" ht="31" customHeight="1">
      <c r="A74" s="14" t="n"/>
      <c r="B74" s="30" t="n"/>
      <c r="C74" s="16" t="n"/>
      <c r="D74" s="16" t="n"/>
      <c r="E74" s="17" t="n"/>
      <c r="F74" s="18" t="n"/>
      <c r="G74" s="19">
        <f>IF(OR($A74="",$D74=""),"",IFERROR(IF(ISNUMBER(VLOOKUP($D74,'Parámetros'!$A$5:$E$104,2,FALSE)),VLOOKUP($D74,'Parámetros'!$A$5:$E$104,2,FALSE),""),""))</f>
        <v/>
      </c>
      <c r="H74" s="11">
        <f>IF(OR($A74="",$D74=""),"",IFERROR(IF(ISNUMBER(VLOOKUP($D74,'Parámetros'!$A$5:$E$104,3,FALSE)),VLOOKUP($D74,'Parámetros'!$A$5:$E$104,3,FALSE),""),""))</f>
        <v/>
      </c>
      <c r="I74" s="20">
        <f>IF(OR($A74="",$D74="",$F74="",NOT(ISNUMBER($F74))),"",IFERROR(IF(ISNUMBER(VLOOKUP($D74,'Parámetros'!$A$5:$E$104,4,FALSE)),$F74*VLOOKUP($D74,'Parámetros'!$A$5:$E$104,4,FALSE),""),""))</f>
        <v/>
      </c>
      <c r="J74" s="21">
        <f>IF(OR($A74="",$D74=""),"",IFERROR(VLOOKUP($D74,'Parámetros'!$A$5:$E$104,5,FALSE),""))</f>
        <v/>
      </c>
      <c r="K74" s="16" t="n"/>
      <c r="L74" s="14" t="n"/>
      <c r="M74" s="21">
        <f>IF($A74="","",IF(OR($B74="",$C74="",$D74="",$E74="",$F74="",$K74="",$L74=""),"Revisar campos obligatorios",IF(OR($G74="",$H74="",$I74="",$J74=""),"Revisar servicio o catálogo",IF(AND(ISNUMBER($E74),OR($E74&lt;'Parámetros'!$L$5,$E74&gt;'Parámetros'!$L$6)),"Revisar fecha",IF(AND(ISNUMBER($F74),ISNUMBER($H74),$F74&gt;$H74),"Revisar capacidad",IF(AND($L74="Confirmada",ISNUMBER($E74),$E74&lt;TODAY()),"Revisar fecha pasada",IF(AND($L74="Cancelada",ISNUMBER($I74),$I74&gt;0),"Comprobar importe de cancelación","Sin aviso")))))))</f>
        <v/>
      </c>
    </row>
    <row r="75" ht="31" customHeight="1">
      <c r="A75" s="14" t="n"/>
      <c r="B75" s="30" t="n"/>
      <c r="C75" s="16" t="n"/>
      <c r="D75" s="16" t="n"/>
      <c r="E75" s="17" t="n"/>
      <c r="F75" s="18" t="n"/>
      <c r="G75" s="22">
        <f>IF(OR($A75="",$D75=""),"",IFERROR(IF(ISNUMBER(VLOOKUP($D75,'Parámetros'!$A$5:$E$104,2,FALSE)),VLOOKUP($D75,'Parámetros'!$A$5:$E$104,2,FALSE),""),""))</f>
        <v/>
      </c>
      <c r="H75" s="13">
        <f>IF(OR($A75="",$D75=""),"",IFERROR(IF(ISNUMBER(VLOOKUP($D75,'Parámetros'!$A$5:$E$104,3,FALSE)),VLOOKUP($D75,'Parámetros'!$A$5:$E$104,3,FALSE),""),""))</f>
        <v/>
      </c>
      <c r="I75" s="23">
        <f>IF(OR($A75="",$D75="",$F75="",NOT(ISNUMBER($F75))),"",IFERROR(IF(ISNUMBER(VLOOKUP($D75,'Parámetros'!$A$5:$E$104,4,FALSE)),$F75*VLOOKUP($D75,'Parámetros'!$A$5:$E$104,4,FALSE),""),""))</f>
        <v/>
      </c>
      <c r="J75" s="24">
        <f>IF(OR($A75="",$D75=""),"",IFERROR(VLOOKUP($D75,'Parámetros'!$A$5:$E$104,5,FALSE),""))</f>
        <v/>
      </c>
      <c r="K75" s="16" t="n"/>
      <c r="L75" s="14" t="n"/>
      <c r="M75" s="24">
        <f>IF($A75="","",IF(OR($B75="",$C75="",$D75="",$E75="",$F75="",$K75="",$L75=""),"Revisar campos obligatorios",IF(OR($G75="",$H75="",$I75="",$J75=""),"Revisar servicio o catálogo",IF(AND(ISNUMBER($E75),OR($E75&lt;'Parámetros'!$L$5,$E75&gt;'Parámetros'!$L$6)),"Revisar fecha",IF(AND(ISNUMBER($F75),ISNUMBER($H75),$F75&gt;$H75),"Revisar capacidad",IF(AND($L75="Confirmada",ISNUMBER($E75),$E75&lt;TODAY()),"Revisar fecha pasada",IF(AND($L75="Cancelada",ISNUMBER($I75),$I75&gt;0),"Comprobar importe de cancelación","Sin aviso")))))))</f>
        <v/>
      </c>
    </row>
    <row r="76" ht="31" customHeight="1">
      <c r="A76" s="14" t="n"/>
      <c r="B76" s="30" t="n"/>
      <c r="C76" s="16" t="n"/>
      <c r="D76" s="16" t="n"/>
      <c r="E76" s="17" t="n"/>
      <c r="F76" s="18" t="n"/>
      <c r="G76" s="19">
        <f>IF(OR($A76="",$D76=""),"",IFERROR(IF(ISNUMBER(VLOOKUP($D76,'Parámetros'!$A$5:$E$104,2,FALSE)),VLOOKUP($D76,'Parámetros'!$A$5:$E$104,2,FALSE),""),""))</f>
        <v/>
      </c>
      <c r="H76" s="11">
        <f>IF(OR($A76="",$D76=""),"",IFERROR(IF(ISNUMBER(VLOOKUP($D76,'Parámetros'!$A$5:$E$104,3,FALSE)),VLOOKUP($D76,'Parámetros'!$A$5:$E$104,3,FALSE),""),""))</f>
        <v/>
      </c>
      <c r="I76" s="20">
        <f>IF(OR($A76="",$D76="",$F76="",NOT(ISNUMBER($F76))),"",IFERROR(IF(ISNUMBER(VLOOKUP($D76,'Parámetros'!$A$5:$E$104,4,FALSE)),$F76*VLOOKUP($D76,'Parámetros'!$A$5:$E$104,4,FALSE),""),""))</f>
        <v/>
      </c>
      <c r="J76" s="21">
        <f>IF(OR($A76="",$D76=""),"",IFERROR(VLOOKUP($D76,'Parámetros'!$A$5:$E$104,5,FALSE),""))</f>
        <v/>
      </c>
      <c r="K76" s="16" t="n"/>
      <c r="L76" s="14" t="n"/>
      <c r="M76" s="21">
        <f>IF($A76="","",IF(OR($B76="",$C76="",$D76="",$E76="",$F76="",$K76="",$L76=""),"Revisar campos obligatorios",IF(OR($G76="",$H76="",$I76="",$J76=""),"Revisar servicio o catálogo",IF(AND(ISNUMBER($E76),OR($E76&lt;'Parámetros'!$L$5,$E76&gt;'Parámetros'!$L$6)),"Revisar fecha",IF(AND(ISNUMBER($F76),ISNUMBER($H76),$F76&gt;$H76),"Revisar capacidad",IF(AND($L76="Confirmada",ISNUMBER($E76),$E76&lt;TODAY()),"Revisar fecha pasada",IF(AND($L76="Cancelada",ISNUMBER($I76),$I76&gt;0),"Comprobar importe de cancelación","Sin aviso")))))))</f>
        <v/>
      </c>
    </row>
    <row r="77" ht="31" customHeight="1">
      <c r="A77" s="14" t="n"/>
      <c r="B77" s="30" t="n"/>
      <c r="C77" s="16" t="n"/>
      <c r="D77" s="16" t="n"/>
      <c r="E77" s="17" t="n"/>
      <c r="F77" s="18" t="n"/>
      <c r="G77" s="22">
        <f>IF(OR($A77="",$D77=""),"",IFERROR(IF(ISNUMBER(VLOOKUP($D77,'Parámetros'!$A$5:$E$104,2,FALSE)),VLOOKUP($D77,'Parámetros'!$A$5:$E$104,2,FALSE),""),""))</f>
        <v/>
      </c>
      <c r="H77" s="13">
        <f>IF(OR($A77="",$D77=""),"",IFERROR(IF(ISNUMBER(VLOOKUP($D77,'Parámetros'!$A$5:$E$104,3,FALSE)),VLOOKUP($D77,'Parámetros'!$A$5:$E$104,3,FALSE),""),""))</f>
        <v/>
      </c>
      <c r="I77" s="23">
        <f>IF(OR($A77="",$D77="",$F77="",NOT(ISNUMBER($F77))),"",IFERROR(IF(ISNUMBER(VLOOKUP($D77,'Parámetros'!$A$5:$E$104,4,FALSE)),$F77*VLOOKUP($D77,'Parámetros'!$A$5:$E$104,4,FALSE),""),""))</f>
        <v/>
      </c>
      <c r="J77" s="24">
        <f>IF(OR($A77="",$D77=""),"",IFERROR(VLOOKUP($D77,'Parámetros'!$A$5:$E$104,5,FALSE),""))</f>
        <v/>
      </c>
      <c r="K77" s="16" t="n"/>
      <c r="L77" s="14" t="n"/>
      <c r="M77" s="24">
        <f>IF($A77="","",IF(OR($B77="",$C77="",$D77="",$E77="",$F77="",$K77="",$L77=""),"Revisar campos obligatorios",IF(OR($G77="",$H77="",$I77="",$J77=""),"Revisar servicio o catálogo",IF(AND(ISNUMBER($E77),OR($E77&lt;'Parámetros'!$L$5,$E77&gt;'Parámetros'!$L$6)),"Revisar fecha",IF(AND(ISNUMBER($F77),ISNUMBER($H77),$F77&gt;$H77),"Revisar capacidad",IF(AND($L77="Confirmada",ISNUMBER($E77),$E77&lt;TODAY()),"Revisar fecha pasada",IF(AND($L77="Cancelada",ISNUMBER($I77),$I77&gt;0),"Comprobar importe de cancelación","Sin aviso")))))))</f>
        <v/>
      </c>
    </row>
    <row r="78" ht="31" customHeight="1">
      <c r="A78" s="14" t="n"/>
      <c r="B78" s="30" t="n"/>
      <c r="C78" s="16" t="n"/>
      <c r="D78" s="16" t="n"/>
      <c r="E78" s="17" t="n"/>
      <c r="F78" s="18" t="n"/>
      <c r="G78" s="19">
        <f>IF(OR($A78="",$D78=""),"",IFERROR(IF(ISNUMBER(VLOOKUP($D78,'Parámetros'!$A$5:$E$104,2,FALSE)),VLOOKUP($D78,'Parámetros'!$A$5:$E$104,2,FALSE),""),""))</f>
        <v/>
      </c>
      <c r="H78" s="11">
        <f>IF(OR($A78="",$D78=""),"",IFERROR(IF(ISNUMBER(VLOOKUP($D78,'Parámetros'!$A$5:$E$104,3,FALSE)),VLOOKUP($D78,'Parámetros'!$A$5:$E$104,3,FALSE),""),""))</f>
        <v/>
      </c>
      <c r="I78" s="20">
        <f>IF(OR($A78="",$D78="",$F78="",NOT(ISNUMBER($F78))),"",IFERROR(IF(ISNUMBER(VLOOKUP($D78,'Parámetros'!$A$5:$E$104,4,FALSE)),$F78*VLOOKUP($D78,'Parámetros'!$A$5:$E$104,4,FALSE),""),""))</f>
        <v/>
      </c>
      <c r="J78" s="21">
        <f>IF(OR($A78="",$D78=""),"",IFERROR(VLOOKUP($D78,'Parámetros'!$A$5:$E$104,5,FALSE),""))</f>
        <v/>
      </c>
      <c r="K78" s="16" t="n"/>
      <c r="L78" s="14" t="n"/>
      <c r="M78" s="21">
        <f>IF($A78="","",IF(OR($B78="",$C78="",$D78="",$E78="",$F78="",$K78="",$L78=""),"Revisar campos obligatorios",IF(OR($G78="",$H78="",$I78="",$J78=""),"Revisar servicio o catálogo",IF(AND(ISNUMBER($E78),OR($E78&lt;'Parámetros'!$L$5,$E78&gt;'Parámetros'!$L$6)),"Revisar fecha",IF(AND(ISNUMBER($F78),ISNUMBER($H78),$F78&gt;$H78),"Revisar capacidad",IF(AND($L78="Confirmada",ISNUMBER($E78),$E78&lt;TODAY()),"Revisar fecha pasada",IF(AND($L78="Cancelada",ISNUMBER($I78),$I78&gt;0),"Comprobar importe de cancelación","Sin aviso")))))))</f>
        <v/>
      </c>
    </row>
    <row r="79" ht="31" customHeight="1">
      <c r="A79" s="14" t="n"/>
      <c r="B79" s="30" t="n"/>
      <c r="C79" s="16" t="n"/>
      <c r="D79" s="16" t="n"/>
      <c r="E79" s="17" t="n"/>
      <c r="F79" s="18" t="n"/>
      <c r="G79" s="22">
        <f>IF(OR($A79="",$D79=""),"",IFERROR(IF(ISNUMBER(VLOOKUP($D79,'Parámetros'!$A$5:$E$104,2,FALSE)),VLOOKUP($D79,'Parámetros'!$A$5:$E$104,2,FALSE),""),""))</f>
        <v/>
      </c>
      <c r="H79" s="13">
        <f>IF(OR($A79="",$D79=""),"",IFERROR(IF(ISNUMBER(VLOOKUP($D79,'Parámetros'!$A$5:$E$104,3,FALSE)),VLOOKUP($D79,'Parámetros'!$A$5:$E$104,3,FALSE),""),""))</f>
        <v/>
      </c>
      <c r="I79" s="23">
        <f>IF(OR($A79="",$D79="",$F79="",NOT(ISNUMBER($F79))),"",IFERROR(IF(ISNUMBER(VLOOKUP($D79,'Parámetros'!$A$5:$E$104,4,FALSE)),$F79*VLOOKUP($D79,'Parámetros'!$A$5:$E$104,4,FALSE),""),""))</f>
        <v/>
      </c>
      <c r="J79" s="24">
        <f>IF(OR($A79="",$D79=""),"",IFERROR(VLOOKUP($D79,'Parámetros'!$A$5:$E$104,5,FALSE),""))</f>
        <v/>
      </c>
      <c r="K79" s="16" t="n"/>
      <c r="L79" s="14" t="n"/>
      <c r="M79" s="24">
        <f>IF($A79="","",IF(OR($B79="",$C79="",$D79="",$E79="",$F79="",$K79="",$L79=""),"Revisar campos obligatorios",IF(OR($G79="",$H79="",$I79="",$J79=""),"Revisar servicio o catálogo",IF(AND(ISNUMBER($E79),OR($E79&lt;'Parámetros'!$L$5,$E79&gt;'Parámetros'!$L$6)),"Revisar fecha",IF(AND(ISNUMBER($F79),ISNUMBER($H79),$F79&gt;$H79),"Revisar capacidad",IF(AND($L79="Confirmada",ISNUMBER($E79),$E79&lt;TODAY()),"Revisar fecha pasada",IF(AND($L79="Cancelada",ISNUMBER($I79),$I79&gt;0),"Comprobar importe de cancelación","Sin aviso")))))))</f>
        <v/>
      </c>
    </row>
    <row r="80" ht="31" customHeight="1">
      <c r="A80" s="14" t="n"/>
      <c r="B80" s="30" t="n"/>
      <c r="C80" s="16" t="n"/>
      <c r="D80" s="16" t="n"/>
      <c r="E80" s="17" t="n"/>
      <c r="F80" s="18" t="n"/>
      <c r="G80" s="19">
        <f>IF(OR($A80="",$D80=""),"",IFERROR(IF(ISNUMBER(VLOOKUP($D80,'Parámetros'!$A$5:$E$104,2,FALSE)),VLOOKUP($D80,'Parámetros'!$A$5:$E$104,2,FALSE),""),""))</f>
        <v/>
      </c>
      <c r="H80" s="11">
        <f>IF(OR($A80="",$D80=""),"",IFERROR(IF(ISNUMBER(VLOOKUP($D80,'Parámetros'!$A$5:$E$104,3,FALSE)),VLOOKUP($D80,'Parámetros'!$A$5:$E$104,3,FALSE),""),""))</f>
        <v/>
      </c>
      <c r="I80" s="20">
        <f>IF(OR($A80="",$D80="",$F80="",NOT(ISNUMBER($F80))),"",IFERROR(IF(ISNUMBER(VLOOKUP($D80,'Parámetros'!$A$5:$E$104,4,FALSE)),$F80*VLOOKUP($D80,'Parámetros'!$A$5:$E$104,4,FALSE),""),""))</f>
        <v/>
      </c>
      <c r="J80" s="21">
        <f>IF(OR($A80="",$D80=""),"",IFERROR(VLOOKUP($D80,'Parámetros'!$A$5:$E$104,5,FALSE),""))</f>
        <v/>
      </c>
      <c r="K80" s="16" t="n"/>
      <c r="L80" s="14" t="n"/>
      <c r="M80" s="21">
        <f>IF($A80="","",IF(OR($B80="",$C80="",$D80="",$E80="",$F80="",$K80="",$L80=""),"Revisar campos obligatorios",IF(OR($G80="",$H80="",$I80="",$J80=""),"Revisar servicio o catálogo",IF(AND(ISNUMBER($E80),OR($E80&lt;'Parámetros'!$L$5,$E80&gt;'Parámetros'!$L$6)),"Revisar fecha",IF(AND(ISNUMBER($F80),ISNUMBER($H80),$F80&gt;$H80),"Revisar capacidad",IF(AND($L80="Confirmada",ISNUMBER($E80),$E80&lt;TODAY()),"Revisar fecha pasada",IF(AND($L80="Cancelada",ISNUMBER($I80),$I80&gt;0),"Comprobar importe de cancelación","Sin aviso")))))))</f>
        <v/>
      </c>
    </row>
    <row r="81" ht="31" customHeight="1">
      <c r="A81" s="14" t="n"/>
      <c r="B81" s="30" t="n"/>
      <c r="C81" s="16" t="n"/>
      <c r="D81" s="16" t="n"/>
      <c r="E81" s="17" t="n"/>
      <c r="F81" s="18" t="n"/>
      <c r="G81" s="22">
        <f>IF(OR($A81="",$D81=""),"",IFERROR(IF(ISNUMBER(VLOOKUP($D81,'Parámetros'!$A$5:$E$104,2,FALSE)),VLOOKUP($D81,'Parámetros'!$A$5:$E$104,2,FALSE),""),""))</f>
        <v/>
      </c>
      <c r="H81" s="13">
        <f>IF(OR($A81="",$D81=""),"",IFERROR(IF(ISNUMBER(VLOOKUP($D81,'Parámetros'!$A$5:$E$104,3,FALSE)),VLOOKUP($D81,'Parámetros'!$A$5:$E$104,3,FALSE),""),""))</f>
        <v/>
      </c>
      <c r="I81" s="23">
        <f>IF(OR($A81="",$D81="",$F81="",NOT(ISNUMBER($F81))),"",IFERROR(IF(ISNUMBER(VLOOKUP($D81,'Parámetros'!$A$5:$E$104,4,FALSE)),$F81*VLOOKUP($D81,'Parámetros'!$A$5:$E$104,4,FALSE),""),""))</f>
        <v/>
      </c>
      <c r="J81" s="24">
        <f>IF(OR($A81="",$D81=""),"",IFERROR(VLOOKUP($D81,'Parámetros'!$A$5:$E$104,5,FALSE),""))</f>
        <v/>
      </c>
      <c r="K81" s="16" t="n"/>
      <c r="L81" s="14" t="n"/>
      <c r="M81" s="24">
        <f>IF($A81="","",IF(OR($B81="",$C81="",$D81="",$E81="",$F81="",$K81="",$L81=""),"Revisar campos obligatorios",IF(OR($G81="",$H81="",$I81="",$J81=""),"Revisar servicio o catálogo",IF(AND(ISNUMBER($E81),OR($E81&lt;'Parámetros'!$L$5,$E81&gt;'Parámetros'!$L$6)),"Revisar fecha",IF(AND(ISNUMBER($F81),ISNUMBER($H81),$F81&gt;$H81),"Revisar capacidad",IF(AND($L81="Confirmada",ISNUMBER($E81),$E81&lt;TODAY()),"Revisar fecha pasada",IF(AND($L81="Cancelada",ISNUMBER($I81),$I81&gt;0),"Comprobar importe de cancelación","Sin aviso")))))))</f>
        <v/>
      </c>
    </row>
    <row r="82" ht="31" customHeight="1">
      <c r="A82" s="14" t="n"/>
      <c r="B82" s="30" t="n"/>
      <c r="C82" s="16" t="n"/>
      <c r="D82" s="16" t="n"/>
      <c r="E82" s="17" t="n"/>
      <c r="F82" s="18" t="n"/>
      <c r="G82" s="19">
        <f>IF(OR($A82="",$D82=""),"",IFERROR(IF(ISNUMBER(VLOOKUP($D82,'Parámetros'!$A$5:$E$104,2,FALSE)),VLOOKUP($D82,'Parámetros'!$A$5:$E$104,2,FALSE),""),""))</f>
        <v/>
      </c>
      <c r="H82" s="11">
        <f>IF(OR($A82="",$D82=""),"",IFERROR(IF(ISNUMBER(VLOOKUP($D82,'Parámetros'!$A$5:$E$104,3,FALSE)),VLOOKUP($D82,'Parámetros'!$A$5:$E$104,3,FALSE),""),""))</f>
        <v/>
      </c>
      <c r="I82" s="20">
        <f>IF(OR($A82="",$D82="",$F82="",NOT(ISNUMBER($F82))),"",IFERROR(IF(ISNUMBER(VLOOKUP($D82,'Parámetros'!$A$5:$E$104,4,FALSE)),$F82*VLOOKUP($D82,'Parámetros'!$A$5:$E$104,4,FALSE),""),""))</f>
        <v/>
      </c>
      <c r="J82" s="21">
        <f>IF(OR($A82="",$D82=""),"",IFERROR(VLOOKUP($D82,'Parámetros'!$A$5:$E$104,5,FALSE),""))</f>
        <v/>
      </c>
      <c r="K82" s="16" t="n"/>
      <c r="L82" s="14" t="n"/>
      <c r="M82" s="21">
        <f>IF($A82="","",IF(OR($B82="",$C82="",$D82="",$E82="",$F82="",$K82="",$L82=""),"Revisar campos obligatorios",IF(OR($G82="",$H82="",$I82="",$J82=""),"Revisar servicio o catálogo",IF(AND(ISNUMBER($E82),OR($E82&lt;'Parámetros'!$L$5,$E82&gt;'Parámetros'!$L$6)),"Revisar fecha",IF(AND(ISNUMBER($F82),ISNUMBER($H82),$F82&gt;$H82),"Revisar capacidad",IF(AND($L82="Confirmada",ISNUMBER($E82),$E82&lt;TODAY()),"Revisar fecha pasada",IF(AND($L82="Cancelada",ISNUMBER($I82),$I82&gt;0),"Comprobar importe de cancelación","Sin aviso")))))))</f>
        <v/>
      </c>
    </row>
    <row r="83" ht="31" customHeight="1">
      <c r="A83" s="14" t="n"/>
      <c r="B83" s="30" t="n"/>
      <c r="C83" s="16" t="n"/>
      <c r="D83" s="16" t="n"/>
      <c r="E83" s="17" t="n"/>
      <c r="F83" s="18" t="n"/>
      <c r="G83" s="22">
        <f>IF(OR($A83="",$D83=""),"",IFERROR(IF(ISNUMBER(VLOOKUP($D83,'Parámetros'!$A$5:$E$104,2,FALSE)),VLOOKUP($D83,'Parámetros'!$A$5:$E$104,2,FALSE),""),""))</f>
        <v/>
      </c>
      <c r="H83" s="13">
        <f>IF(OR($A83="",$D83=""),"",IFERROR(IF(ISNUMBER(VLOOKUP($D83,'Parámetros'!$A$5:$E$104,3,FALSE)),VLOOKUP($D83,'Parámetros'!$A$5:$E$104,3,FALSE),""),""))</f>
        <v/>
      </c>
      <c r="I83" s="23">
        <f>IF(OR($A83="",$D83="",$F83="",NOT(ISNUMBER($F83))),"",IFERROR(IF(ISNUMBER(VLOOKUP($D83,'Parámetros'!$A$5:$E$104,4,FALSE)),$F83*VLOOKUP($D83,'Parámetros'!$A$5:$E$104,4,FALSE),""),""))</f>
        <v/>
      </c>
      <c r="J83" s="24">
        <f>IF(OR($A83="",$D83=""),"",IFERROR(VLOOKUP($D83,'Parámetros'!$A$5:$E$104,5,FALSE),""))</f>
        <v/>
      </c>
      <c r="K83" s="16" t="n"/>
      <c r="L83" s="14" t="n"/>
      <c r="M83" s="24">
        <f>IF($A83="","",IF(OR($B83="",$C83="",$D83="",$E83="",$F83="",$K83="",$L83=""),"Revisar campos obligatorios",IF(OR($G83="",$H83="",$I83="",$J83=""),"Revisar servicio o catálogo",IF(AND(ISNUMBER($E83),OR($E83&lt;'Parámetros'!$L$5,$E83&gt;'Parámetros'!$L$6)),"Revisar fecha",IF(AND(ISNUMBER($F83),ISNUMBER($H83),$F83&gt;$H83),"Revisar capacidad",IF(AND($L83="Confirmada",ISNUMBER($E83),$E83&lt;TODAY()),"Revisar fecha pasada",IF(AND($L83="Cancelada",ISNUMBER($I83),$I83&gt;0),"Comprobar importe de cancelación","Sin aviso")))))))</f>
        <v/>
      </c>
    </row>
    <row r="84" ht="31" customHeight="1">
      <c r="A84" s="14" t="n"/>
      <c r="B84" s="30" t="n"/>
      <c r="C84" s="16" t="n"/>
      <c r="D84" s="16" t="n"/>
      <c r="E84" s="17" t="n"/>
      <c r="F84" s="18" t="n"/>
      <c r="G84" s="19">
        <f>IF(OR($A84="",$D84=""),"",IFERROR(IF(ISNUMBER(VLOOKUP($D84,'Parámetros'!$A$5:$E$104,2,FALSE)),VLOOKUP($D84,'Parámetros'!$A$5:$E$104,2,FALSE),""),""))</f>
        <v/>
      </c>
      <c r="H84" s="11">
        <f>IF(OR($A84="",$D84=""),"",IFERROR(IF(ISNUMBER(VLOOKUP($D84,'Parámetros'!$A$5:$E$104,3,FALSE)),VLOOKUP($D84,'Parámetros'!$A$5:$E$104,3,FALSE),""),""))</f>
        <v/>
      </c>
      <c r="I84" s="20">
        <f>IF(OR($A84="",$D84="",$F84="",NOT(ISNUMBER($F84))),"",IFERROR(IF(ISNUMBER(VLOOKUP($D84,'Parámetros'!$A$5:$E$104,4,FALSE)),$F84*VLOOKUP($D84,'Parámetros'!$A$5:$E$104,4,FALSE),""),""))</f>
        <v/>
      </c>
      <c r="J84" s="21">
        <f>IF(OR($A84="",$D84=""),"",IFERROR(VLOOKUP($D84,'Parámetros'!$A$5:$E$104,5,FALSE),""))</f>
        <v/>
      </c>
      <c r="K84" s="16" t="n"/>
      <c r="L84" s="14" t="n"/>
      <c r="M84" s="21">
        <f>IF($A84="","",IF(OR($B84="",$C84="",$D84="",$E84="",$F84="",$K84="",$L84=""),"Revisar campos obligatorios",IF(OR($G84="",$H84="",$I84="",$J84=""),"Revisar servicio o catálogo",IF(AND(ISNUMBER($E84),OR($E84&lt;'Parámetros'!$L$5,$E84&gt;'Parámetros'!$L$6)),"Revisar fecha",IF(AND(ISNUMBER($F84),ISNUMBER($H84),$F84&gt;$H84),"Revisar capacidad",IF(AND($L84="Confirmada",ISNUMBER($E84),$E84&lt;TODAY()),"Revisar fecha pasada",IF(AND($L84="Cancelada",ISNUMBER($I84),$I84&gt;0),"Comprobar importe de cancelación","Sin aviso")))))))</f>
        <v/>
      </c>
    </row>
    <row r="85" ht="31" customHeight="1">
      <c r="A85" s="14" t="n"/>
      <c r="B85" s="30" t="n"/>
      <c r="C85" s="16" t="n"/>
      <c r="D85" s="16" t="n"/>
      <c r="E85" s="17" t="n"/>
      <c r="F85" s="18" t="n"/>
      <c r="G85" s="22">
        <f>IF(OR($A85="",$D85=""),"",IFERROR(IF(ISNUMBER(VLOOKUP($D85,'Parámetros'!$A$5:$E$104,2,FALSE)),VLOOKUP($D85,'Parámetros'!$A$5:$E$104,2,FALSE),""),""))</f>
        <v/>
      </c>
      <c r="H85" s="13">
        <f>IF(OR($A85="",$D85=""),"",IFERROR(IF(ISNUMBER(VLOOKUP($D85,'Parámetros'!$A$5:$E$104,3,FALSE)),VLOOKUP($D85,'Parámetros'!$A$5:$E$104,3,FALSE),""),""))</f>
        <v/>
      </c>
      <c r="I85" s="23">
        <f>IF(OR($A85="",$D85="",$F85="",NOT(ISNUMBER($F85))),"",IFERROR(IF(ISNUMBER(VLOOKUP($D85,'Parámetros'!$A$5:$E$104,4,FALSE)),$F85*VLOOKUP($D85,'Parámetros'!$A$5:$E$104,4,FALSE),""),""))</f>
        <v/>
      </c>
      <c r="J85" s="24">
        <f>IF(OR($A85="",$D85=""),"",IFERROR(VLOOKUP($D85,'Parámetros'!$A$5:$E$104,5,FALSE),""))</f>
        <v/>
      </c>
      <c r="K85" s="16" t="n"/>
      <c r="L85" s="14" t="n"/>
      <c r="M85" s="24">
        <f>IF($A85="","",IF(OR($B85="",$C85="",$D85="",$E85="",$F85="",$K85="",$L85=""),"Revisar campos obligatorios",IF(OR($G85="",$H85="",$I85="",$J85=""),"Revisar servicio o catálogo",IF(AND(ISNUMBER($E85),OR($E85&lt;'Parámetros'!$L$5,$E85&gt;'Parámetros'!$L$6)),"Revisar fecha",IF(AND(ISNUMBER($F85),ISNUMBER($H85),$F85&gt;$H85),"Revisar capacidad",IF(AND($L85="Confirmada",ISNUMBER($E85),$E85&lt;TODAY()),"Revisar fecha pasada",IF(AND($L85="Cancelada",ISNUMBER($I85),$I85&gt;0),"Comprobar importe de cancelación","Sin aviso")))))))</f>
        <v/>
      </c>
    </row>
    <row r="86" ht="31" customHeight="1">
      <c r="A86" s="14" t="n"/>
      <c r="B86" s="30" t="n"/>
      <c r="C86" s="16" t="n"/>
      <c r="D86" s="16" t="n"/>
      <c r="E86" s="17" t="n"/>
      <c r="F86" s="18" t="n"/>
      <c r="G86" s="19">
        <f>IF(OR($A86="",$D86=""),"",IFERROR(IF(ISNUMBER(VLOOKUP($D86,'Parámetros'!$A$5:$E$104,2,FALSE)),VLOOKUP($D86,'Parámetros'!$A$5:$E$104,2,FALSE),""),""))</f>
        <v/>
      </c>
      <c r="H86" s="11">
        <f>IF(OR($A86="",$D86=""),"",IFERROR(IF(ISNUMBER(VLOOKUP($D86,'Parámetros'!$A$5:$E$104,3,FALSE)),VLOOKUP($D86,'Parámetros'!$A$5:$E$104,3,FALSE),""),""))</f>
        <v/>
      </c>
      <c r="I86" s="20">
        <f>IF(OR($A86="",$D86="",$F86="",NOT(ISNUMBER($F86))),"",IFERROR(IF(ISNUMBER(VLOOKUP($D86,'Parámetros'!$A$5:$E$104,4,FALSE)),$F86*VLOOKUP($D86,'Parámetros'!$A$5:$E$104,4,FALSE),""),""))</f>
        <v/>
      </c>
      <c r="J86" s="21">
        <f>IF(OR($A86="",$D86=""),"",IFERROR(VLOOKUP($D86,'Parámetros'!$A$5:$E$104,5,FALSE),""))</f>
        <v/>
      </c>
      <c r="K86" s="16" t="n"/>
      <c r="L86" s="14" t="n"/>
      <c r="M86" s="21">
        <f>IF($A86="","",IF(OR($B86="",$C86="",$D86="",$E86="",$F86="",$K86="",$L86=""),"Revisar campos obligatorios",IF(OR($G86="",$H86="",$I86="",$J86=""),"Revisar servicio o catálogo",IF(AND(ISNUMBER($E86),OR($E86&lt;'Parámetros'!$L$5,$E86&gt;'Parámetros'!$L$6)),"Revisar fecha",IF(AND(ISNUMBER($F86),ISNUMBER($H86),$F86&gt;$H86),"Revisar capacidad",IF(AND($L86="Confirmada",ISNUMBER($E86),$E86&lt;TODAY()),"Revisar fecha pasada",IF(AND($L86="Cancelada",ISNUMBER($I86),$I86&gt;0),"Comprobar importe de cancelación","Sin aviso")))))))</f>
        <v/>
      </c>
    </row>
    <row r="87" ht="31" customHeight="1">
      <c r="A87" s="14" t="n"/>
      <c r="B87" s="30" t="n"/>
      <c r="C87" s="16" t="n"/>
      <c r="D87" s="16" t="n"/>
      <c r="E87" s="17" t="n"/>
      <c r="F87" s="18" t="n"/>
      <c r="G87" s="22">
        <f>IF(OR($A87="",$D87=""),"",IFERROR(IF(ISNUMBER(VLOOKUP($D87,'Parámetros'!$A$5:$E$104,2,FALSE)),VLOOKUP($D87,'Parámetros'!$A$5:$E$104,2,FALSE),""),""))</f>
        <v/>
      </c>
      <c r="H87" s="13">
        <f>IF(OR($A87="",$D87=""),"",IFERROR(IF(ISNUMBER(VLOOKUP($D87,'Parámetros'!$A$5:$E$104,3,FALSE)),VLOOKUP($D87,'Parámetros'!$A$5:$E$104,3,FALSE),""),""))</f>
        <v/>
      </c>
      <c r="I87" s="23">
        <f>IF(OR($A87="",$D87="",$F87="",NOT(ISNUMBER($F87))),"",IFERROR(IF(ISNUMBER(VLOOKUP($D87,'Parámetros'!$A$5:$E$104,4,FALSE)),$F87*VLOOKUP($D87,'Parámetros'!$A$5:$E$104,4,FALSE),""),""))</f>
        <v/>
      </c>
      <c r="J87" s="24">
        <f>IF(OR($A87="",$D87=""),"",IFERROR(VLOOKUP($D87,'Parámetros'!$A$5:$E$104,5,FALSE),""))</f>
        <v/>
      </c>
      <c r="K87" s="16" t="n"/>
      <c r="L87" s="14" t="n"/>
      <c r="M87" s="24">
        <f>IF($A87="","",IF(OR($B87="",$C87="",$D87="",$E87="",$F87="",$K87="",$L87=""),"Revisar campos obligatorios",IF(OR($G87="",$H87="",$I87="",$J87=""),"Revisar servicio o catálogo",IF(AND(ISNUMBER($E87),OR($E87&lt;'Parámetros'!$L$5,$E87&gt;'Parámetros'!$L$6)),"Revisar fecha",IF(AND(ISNUMBER($F87),ISNUMBER($H87),$F87&gt;$H87),"Revisar capacidad",IF(AND($L87="Confirmada",ISNUMBER($E87),$E87&lt;TODAY()),"Revisar fecha pasada",IF(AND($L87="Cancelada",ISNUMBER($I87),$I87&gt;0),"Comprobar importe de cancelación","Sin aviso")))))))</f>
        <v/>
      </c>
    </row>
    <row r="88" ht="31" customHeight="1">
      <c r="A88" s="14" t="n"/>
      <c r="B88" s="30" t="n"/>
      <c r="C88" s="16" t="n"/>
      <c r="D88" s="16" t="n"/>
      <c r="E88" s="17" t="n"/>
      <c r="F88" s="18" t="n"/>
      <c r="G88" s="19">
        <f>IF(OR($A88="",$D88=""),"",IFERROR(IF(ISNUMBER(VLOOKUP($D88,'Parámetros'!$A$5:$E$104,2,FALSE)),VLOOKUP($D88,'Parámetros'!$A$5:$E$104,2,FALSE),""),""))</f>
        <v/>
      </c>
      <c r="H88" s="11">
        <f>IF(OR($A88="",$D88=""),"",IFERROR(IF(ISNUMBER(VLOOKUP($D88,'Parámetros'!$A$5:$E$104,3,FALSE)),VLOOKUP($D88,'Parámetros'!$A$5:$E$104,3,FALSE),""),""))</f>
        <v/>
      </c>
      <c r="I88" s="20">
        <f>IF(OR($A88="",$D88="",$F88="",NOT(ISNUMBER($F88))),"",IFERROR(IF(ISNUMBER(VLOOKUP($D88,'Parámetros'!$A$5:$E$104,4,FALSE)),$F88*VLOOKUP($D88,'Parámetros'!$A$5:$E$104,4,FALSE),""),""))</f>
        <v/>
      </c>
      <c r="J88" s="21">
        <f>IF(OR($A88="",$D88=""),"",IFERROR(VLOOKUP($D88,'Parámetros'!$A$5:$E$104,5,FALSE),""))</f>
        <v/>
      </c>
      <c r="K88" s="16" t="n"/>
      <c r="L88" s="14" t="n"/>
      <c r="M88" s="21">
        <f>IF($A88="","",IF(OR($B88="",$C88="",$D88="",$E88="",$F88="",$K88="",$L88=""),"Revisar campos obligatorios",IF(OR($G88="",$H88="",$I88="",$J88=""),"Revisar servicio o catálogo",IF(AND(ISNUMBER($E88),OR($E88&lt;'Parámetros'!$L$5,$E88&gt;'Parámetros'!$L$6)),"Revisar fecha",IF(AND(ISNUMBER($F88),ISNUMBER($H88),$F88&gt;$H88),"Revisar capacidad",IF(AND($L88="Confirmada",ISNUMBER($E88),$E88&lt;TODAY()),"Revisar fecha pasada",IF(AND($L88="Cancelada",ISNUMBER($I88),$I88&gt;0),"Comprobar importe de cancelación","Sin aviso")))))))</f>
        <v/>
      </c>
    </row>
    <row r="89" ht="31" customHeight="1">
      <c r="A89" s="14" t="n"/>
      <c r="B89" s="30" t="n"/>
      <c r="C89" s="16" t="n"/>
      <c r="D89" s="16" t="n"/>
      <c r="E89" s="17" t="n"/>
      <c r="F89" s="18" t="n"/>
      <c r="G89" s="22">
        <f>IF(OR($A89="",$D89=""),"",IFERROR(IF(ISNUMBER(VLOOKUP($D89,'Parámetros'!$A$5:$E$104,2,FALSE)),VLOOKUP($D89,'Parámetros'!$A$5:$E$104,2,FALSE),""),""))</f>
        <v/>
      </c>
      <c r="H89" s="13">
        <f>IF(OR($A89="",$D89=""),"",IFERROR(IF(ISNUMBER(VLOOKUP($D89,'Parámetros'!$A$5:$E$104,3,FALSE)),VLOOKUP($D89,'Parámetros'!$A$5:$E$104,3,FALSE),""),""))</f>
        <v/>
      </c>
      <c r="I89" s="23">
        <f>IF(OR($A89="",$D89="",$F89="",NOT(ISNUMBER($F89))),"",IFERROR(IF(ISNUMBER(VLOOKUP($D89,'Parámetros'!$A$5:$E$104,4,FALSE)),$F89*VLOOKUP($D89,'Parámetros'!$A$5:$E$104,4,FALSE),""),""))</f>
        <v/>
      </c>
      <c r="J89" s="24">
        <f>IF(OR($A89="",$D89=""),"",IFERROR(VLOOKUP($D89,'Parámetros'!$A$5:$E$104,5,FALSE),""))</f>
        <v/>
      </c>
      <c r="K89" s="16" t="n"/>
      <c r="L89" s="14" t="n"/>
      <c r="M89" s="24">
        <f>IF($A89="","",IF(OR($B89="",$C89="",$D89="",$E89="",$F89="",$K89="",$L89=""),"Revisar campos obligatorios",IF(OR($G89="",$H89="",$I89="",$J89=""),"Revisar servicio o catálogo",IF(AND(ISNUMBER($E89),OR($E89&lt;'Parámetros'!$L$5,$E89&gt;'Parámetros'!$L$6)),"Revisar fecha",IF(AND(ISNUMBER($F89),ISNUMBER($H89),$F89&gt;$H89),"Revisar capacidad",IF(AND($L89="Confirmada",ISNUMBER($E89),$E89&lt;TODAY()),"Revisar fecha pasada",IF(AND($L89="Cancelada",ISNUMBER($I89),$I89&gt;0),"Comprobar importe de cancelación","Sin aviso")))))))</f>
        <v/>
      </c>
    </row>
    <row r="90" ht="31" customHeight="1">
      <c r="A90" s="14" t="n"/>
      <c r="B90" s="30" t="n"/>
      <c r="C90" s="16" t="n"/>
      <c r="D90" s="16" t="n"/>
      <c r="E90" s="17" t="n"/>
      <c r="F90" s="18" t="n"/>
      <c r="G90" s="19">
        <f>IF(OR($A90="",$D90=""),"",IFERROR(IF(ISNUMBER(VLOOKUP($D90,'Parámetros'!$A$5:$E$104,2,FALSE)),VLOOKUP($D90,'Parámetros'!$A$5:$E$104,2,FALSE),""),""))</f>
        <v/>
      </c>
      <c r="H90" s="11">
        <f>IF(OR($A90="",$D90=""),"",IFERROR(IF(ISNUMBER(VLOOKUP($D90,'Parámetros'!$A$5:$E$104,3,FALSE)),VLOOKUP($D90,'Parámetros'!$A$5:$E$104,3,FALSE),""),""))</f>
        <v/>
      </c>
      <c r="I90" s="20">
        <f>IF(OR($A90="",$D90="",$F90="",NOT(ISNUMBER($F90))),"",IFERROR(IF(ISNUMBER(VLOOKUP($D90,'Parámetros'!$A$5:$E$104,4,FALSE)),$F90*VLOOKUP($D90,'Parámetros'!$A$5:$E$104,4,FALSE),""),""))</f>
        <v/>
      </c>
      <c r="J90" s="21">
        <f>IF(OR($A90="",$D90=""),"",IFERROR(VLOOKUP($D90,'Parámetros'!$A$5:$E$104,5,FALSE),""))</f>
        <v/>
      </c>
      <c r="K90" s="16" t="n"/>
      <c r="L90" s="14" t="n"/>
      <c r="M90" s="21">
        <f>IF($A90="","",IF(OR($B90="",$C90="",$D90="",$E90="",$F90="",$K90="",$L90=""),"Revisar campos obligatorios",IF(OR($G90="",$H90="",$I90="",$J90=""),"Revisar servicio o catálogo",IF(AND(ISNUMBER($E90),OR($E90&lt;'Parámetros'!$L$5,$E90&gt;'Parámetros'!$L$6)),"Revisar fecha",IF(AND(ISNUMBER($F90),ISNUMBER($H90),$F90&gt;$H90),"Revisar capacidad",IF(AND($L90="Confirmada",ISNUMBER($E90),$E90&lt;TODAY()),"Revisar fecha pasada",IF(AND($L90="Cancelada",ISNUMBER($I90),$I90&gt;0),"Comprobar importe de cancelación","Sin aviso")))))))</f>
        <v/>
      </c>
    </row>
    <row r="91" ht="31" customHeight="1">
      <c r="A91" s="14" t="n"/>
      <c r="B91" s="30" t="n"/>
      <c r="C91" s="16" t="n"/>
      <c r="D91" s="16" t="n"/>
      <c r="E91" s="17" t="n"/>
      <c r="F91" s="18" t="n"/>
      <c r="G91" s="22">
        <f>IF(OR($A91="",$D91=""),"",IFERROR(IF(ISNUMBER(VLOOKUP($D91,'Parámetros'!$A$5:$E$104,2,FALSE)),VLOOKUP($D91,'Parámetros'!$A$5:$E$104,2,FALSE),""),""))</f>
        <v/>
      </c>
      <c r="H91" s="13">
        <f>IF(OR($A91="",$D91=""),"",IFERROR(IF(ISNUMBER(VLOOKUP($D91,'Parámetros'!$A$5:$E$104,3,FALSE)),VLOOKUP($D91,'Parámetros'!$A$5:$E$104,3,FALSE),""),""))</f>
        <v/>
      </c>
      <c r="I91" s="23">
        <f>IF(OR($A91="",$D91="",$F91="",NOT(ISNUMBER($F91))),"",IFERROR(IF(ISNUMBER(VLOOKUP($D91,'Parámetros'!$A$5:$E$104,4,FALSE)),$F91*VLOOKUP($D91,'Parámetros'!$A$5:$E$104,4,FALSE),""),""))</f>
        <v/>
      </c>
      <c r="J91" s="24">
        <f>IF(OR($A91="",$D91=""),"",IFERROR(VLOOKUP($D91,'Parámetros'!$A$5:$E$104,5,FALSE),""))</f>
        <v/>
      </c>
      <c r="K91" s="16" t="n"/>
      <c r="L91" s="14" t="n"/>
      <c r="M91" s="24">
        <f>IF($A91="","",IF(OR($B91="",$C91="",$D91="",$E91="",$F91="",$K91="",$L91=""),"Revisar campos obligatorios",IF(OR($G91="",$H91="",$I91="",$J91=""),"Revisar servicio o catálogo",IF(AND(ISNUMBER($E91),OR($E91&lt;'Parámetros'!$L$5,$E91&gt;'Parámetros'!$L$6)),"Revisar fecha",IF(AND(ISNUMBER($F91),ISNUMBER($H91),$F91&gt;$H91),"Revisar capacidad",IF(AND($L91="Confirmada",ISNUMBER($E91),$E91&lt;TODAY()),"Revisar fecha pasada",IF(AND($L91="Cancelada",ISNUMBER($I91),$I91&gt;0),"Comprobar importe de cancelación","Sin aviso")))))))</f>
        <v/>
      </c>
    </row>
    <row r="92" ht="31" customHeight="1">
      <c r="A92" s="14" t="n"/>
      <c r="B92" s="30" t="n"/>
      <c r="C92" s="16" t="n"/>
      <c r="D92" s="16" t="n"/>
      <c r="E92" s="17" t="n"/>
      <c r="F92" s="18" t="n"/>
      <c r="G92" s="19">
        <f>IF(OR($A92="",$D92=""),"",IFERROR(IF(ISNUMBER(VLOOKUP($D92,'Parámetros'!$A$5:$E$104,2,FALSE)),VLOOKUP($D92,'Parámetros'!$A$5:$E$104,2,FALSE),""),""))</f>
        <v/>
      </c>
      <c r="H92" s="11">
        <f>IF(OR($A92="",$D92=""),"",IFERROR(IF(ISNUMBER(VLOOKUP($D92,'Parámetros'!$A$5:$E$104,3,FALSE)),VLOOKUP($D92,'Parámetros'!$A$5:$E$104,3,FALSE),""),""))</f>
        <v/>
      </c>
      <c r="I92" s="20">
        <f>IF(OR($A92="",$D92="",$F92="",NOT(ISNUMBER($F92))),"",IFERROR(IF(ISNUMBER(VLOOKUP($D92,'Parámetros'!$A$5:$E$104,4,FALSE)),$F92*VLOOKUP($D92,'Parámetros'!$A$5:$E$104,4,FALSE),""),""))</f>
        <v/>
      </c>
      <c r="J92" s="21">
        <f>IF(OR($A92="",$D92=""),"",IFERROR(VLOOKUP($D92,'Parámetros'!$A$5:$E$104,5,FALSE),""))</f>
        <v/>
      </c>
      <c r="K92" s="16" t="n"/>
      <c r="L92" s="14" t="n"/>
      <c r="M92" s="21">
        <f>IF($A92="","",IF(OR($B92="",$C92="",$D92="",$E92="",$F92="",$K92="",$L92=""),"Revisar campos obligatorios",IF(OR($G92="",$H92="",$I92="",$J92=""),"Revisar servicio o catálogo",IF(AND(ISNUMBER($E92),OR($E92&lt;'Parámetros'!$L$5,$E92&gt;'Parámetros'!$L$6)),"Revisar fecha",IF(AND(ISNUMBER($F92),ISNUMBER($H92),$F92&gt;$H92),"Revisar capacidad",IF(AND($L92="Confirmada",ISNUMBER($E92),$E92&lt;TODAY()),"Revisar fecha pasada",IF(AND($L92="Cancelada",ISNUMBER($I92),$I92&gt;0),"Comprobar importe de cancelación","Sin aviso")))))))</f>
        <v/>
      </c>
    </row>
    <row r="93" ht="31" customHeight="1">
      <c r="A93" s="14" t="n"/>
      <c r="B93" s="30" t="n"/>
      <c r="C93" s="16" t="n"/>
      <c r="D93" s="16" t="n"/>
      <c r="E93" s="17" t="n"/>
      <c r="F93" s="18" t="n"/>
      <c r="G93" s="22">
        <f>IF(OR($A93="",$D93=""),"",IFERROR(IF(ISNUMBER(VLOOKUP($D93,'Parámetros'!$A$5:$E$104,2,FALSE)),VLOOKUP($D93,'Parámetros'!$A$5:$E$104,2,FALSE),""),""))</f>
        <v/>
      </c>
      <c r="H93" s="13">
        <f>IF(OR($A93="",$D93=""),"",IFERROR(IF(ISNUMBER(VLOOKUP($D93,'Parámetros'!$A$5:$E$104,3,FALSE)),VLOOKUP($D93,'Parámetros'!$A$5:$E$104,3,FALSE),""),""))</f>
        <v/>
      </c>
      <c r="I93" s="23">
        <f>IF(OR($A93="",$D93="",$F93="",NOT(ISNUMBER($F93))),"",IFERROR(IF(ISNUMBER(VLOOKUP($D93,'Parámetros'!$A$5:$E$104,4,FALSE)),$F93*VLOOKUP($D93,'Parámetros'!$A$5:$E$104,4,FALSE),""),""))</f>
        <v/>
      </c>
      <c r="J93" s="24">
        <f>IF(OR($A93="",$D93=""),"",IFERROR(VLOOKUP($D93,'Parámetros'!$A$5:$E$104,5,FALSE),""))</f>
        <v/>
      </c>
      <c r="K93" s="16" t="n"/>
      <c r="L93" s="14" t="n"/>
      <c r="M93" s="24">
        <f>IF($A93="","",IF(OR($B93="",$C93="",$D93="",$E93="",$F93="",$K93="",$L93=""),"Revisar campos obligatorios",IF(OR($G93="",$H93="",$I93="",$J93=""),"Revisar servicio o catálogo",IF(AND(ISNUMBER($E93),OR($E93&lt;'Parámetros'!$L$5,$E93&gt;'Parámetros'!$L$6)),"Revisar fecha",IF(AND(ISNUMBER($F93),ISNUMBER($H93),$F93&gt;$H93),"Revisar capacidad",IF(AND($L93="Confirmada",ISNUMBER($E93),$E93&lt;TODAY()),"Revisar fecha pasada",IF(AND($L93="Cancelada",ISNUMBER($I93),$I93&gt;0),"Comprobar importe de cancelación","Sin aviso")))))))</f>
        <v/>
      </c>
    </row>
    <row r="94" ht="31" customHeight="1">
      <c r="A94" s="14" t="n"/>
      <c r="B94" s="30" t="n"/>
      <c r="C94" s="16" t="n"/>
      <c r="D94" s="16" t="n"/>
      <c r="E94" s="17" t="n"/>
      <c r="F94" s="18" t="n"/>
      <c r="G94" s="19">
        <f>IF(OR($A94="",$D94=""),"",IFERROR(IF(ISNUMBER(VLOOKUP($D94,'Parámetros'!$A$5:$E$104,2,FALSE)),VLOOKUP($D94,'Parámetros'!$A$5:$E$104,2,FALSE),""),""))</f>
        <v/>
      </c>
      <c r="H94" s="11">
        <f>IF(OR($A94="",$D94=""),"",IFERROR(IF(ISNUMBER(VLOOKUP($D94,'Parámetros'!$A$5:$E$104,3,FALSE)),VLOOKUP($D94,'Parámetros'!$A$5:$E$104,3,FALSE),""),""))</f>
        <v/>
      </c>
      <c r="I94" s="20">
        <f>IF(OR($A94="",$D94="",$F94="",NOT(ISNUMBER($F94))),"",IFERROR(IF(ISNUMBER(VLOOKUP($D94,'Parámetros'!$A$5:$E$104,4,FALSE)),$F94*VLOOKUP($D94,'Parámetros'!$A$5:$E$104,4,FALSE),""),""))</f>
        <v/>
      </c>
      <c r="J94" s="21">
        <f>IF(OR($A94="",$D94=""),"",IFERROR(VLOOKUP($D94,'Parámetros'!$A$5:$E$104,5,FALSE),""))</f>
        <v/>
      </c>
      <c r="K94" s="16" t="n"/>
      <c r="L94" s="14" t="n"/>
      <c r="M94" s="21">
        <f>IF($A94="","",IF(OR($B94="",$C94="",$D94="",$E94="",$F94="",$K94="",$L94=""),"Revisar campos obligatorios",IF(OR($G94="",$H94="",$I94="",$J94=""),"Revisar servicio o catálogo",IF(AND(ISNUMBER($E94),OR($E94&lt;'Parámetros'!$L$5,$E94&gt;'Parámetros'!$L$6)),"Revisar fecha",IF(AND(ISNUMBER($F94),ISNUMBER($H94),$F94&gt;$H94),"Revisar capacidad",IF(AND($L94="Confirmada",ISNUMBER($E94),$E94&lt;TODAY()),"Revisar fecha pasada",IF(AND($L94="Cancelada",ISNUMBER($I94),$I94&gt;0),"Comprobar importe de cancelación","Sin aviso")))))))</f>
        <v/>
      </c>
    </row>
    <row r="95" ht="31" customHeight="1">
      <c r="A95" s="14" t="n"/>
      <c r="B95" s="30" t="n"/>
      <c r="C95" s="16" t="n"/>
      <c r="D95" s="16" t="n"/>
      <c r="E95" s="17" t="n"/>
      <c r="F95" s="18" t="n"/>
      <c r="G95" s="22">
        <f>IF(OR($A95="",$D95=""),"",IFERROR(IF(ISNUMBER(VLOOKUP($D95,'Parámetros'!$A$5:$E$104,2,FALSE)),VLOOKUP($D95,'Parámetros'!$A$5:$E$104,2,FALSE),""),""))</f>
        <v/>
      </c>
      <c r="H95" s="13">
        <f>IF(OR($A95="",$D95=""),"",IFERROR(IF(ISNUMBER(VLOOKUP($D95,'Parámetros'!$A$5:$E$104,3,FALSE)),VLOOKUP($D95,'Parámetros'!$A$5:$E$104,3,FALSE),""),""))</f>
        <v/>
      </c>
      <c r="I95" s="23">
        <f>IF(OR($A95="",$D95="",$F95="",NOT(ISNUMBER($F95))),"",IFERROR(IF(ISNUMBER(VLOOKUP($D95,'Parámetros'!$A$5:$E$104,4,FALSE)),$F95*VLOOKUP($D95,'Parámetros'!$A$5:$E$104,4,FALSE),""),""))</f>
        <v/>
      </c>
      <c r="J95" s="24">
        <f>IF(OR($A95="",$D95=""),"",IFERROR(VLOOKUP($D95,'Parámetros'!$A$5:$E$104,5,FALSE),""))</f>
        <v/>
      </c>
      <c r="K95" s="16" t="n"/>
      <c r="L95" s="14" t="n"/>
      <c r="M95" s="24">
        <f>IF($A95="","",IF(OR($B95="",$C95="",$D95="",$E95="",$F95="",$K95="",$L95=""),"Revisar campos obligatorios",IF(OR($G95="",$H95="",$I95="",$J95=""),"Revisar servicio o catálogo",IF(AND(ISNUMBER($E95),OR($E95&lt;'Parámetros'!$L$5,$E95&gt;'Parámetros'!$L$6)),"Revisar fecha",IF(AND(ISNUMBER($F95),ISNUMBER($H95),$F95&gt;$H95),"Revisar capacidad",IF(AND($L95="Confirmada",ISNUMBER($E95),$E95&lt;TODAY()),"Revisar fecha pasada",IF(AND($L95="Cancelada",ISNUMBER($I95),$I95&gt;0),"Comprobar importe de cancelación","Sin aviso")))))))</f>
        <v/>
      </c>
    </row>
    <row r="96" ht="31" customHeight="1">
      <c r="A96" s="14" t="n"/>
      <c r="B96" s="30" t="n"/>
      <c r="C96" s="16" t="n"/>
      <c r="D96" s="16" t="n"/>
      <c r="E96" s="17" t="n"/>
      <c r="F96" s="18" t="n"/>
      <c r="G96" s="19">
        <f>IF(OR($A96="",$D96=""),"",IFERROR(IF(ISNUMBER(VLOOKUP($D96,'Parámetros'!$A$5:$E$104,2,FALSE)),VLOOKUP($D96,'Parámetros'!$A$5:$E$104,2,FALSE),""),""))</f>
        <v/>
      </c>
      <c r="H96" s="11">
        <f>IF(OR($A96="",$D96=""),"",IFERROR(IF(ISNUMBER(VLOOKUP($D96,'Parámetros'!$A$5:$E$104,3,FALSE)),VLOOKUP($D96,'Parámetros'!$A$5:$E$104,3,FALSE),""),""))</f>
        <v/>
      </c>
      <c r="I96" s="20">
        <f>IF(OR($A96="",$D96="",$F96="",NOT(ISNUMBER($F96))),"",IFERROR(IF(ISNUMBER(VLOOKUP($D96,'Parámetros'!$A$5:$E$104,4,FALSE)),$F96*VLOOKUP($D96,'Parámetros'!$A$5:$E$104,4,FALSE),""),""))</f>
        <v/>
      </c>
      <c r="J96" s="21">
        <f>IF(OR($A96="",$D96=""),"",IFERROR(VLOOKUP($D96,'Parámetros'!$A$5:$E$104,5,FALSE),""))</f>
        <v/>
      </c>
      <c r="K96" s="16" t="n"/>
      <c r="L96" s="14" t="n"/>
      <c r="M96" s="21">
        <f>IF($A96="","",IF(OR($B96="",$C96="",$D96="",$E96="",$F96="",$K96="",$L96=""),"Revisar campos obligatorios",IF(OR($G96="",$H96="",$I96="",$J96=""),"Revisar servicio o catálogo",IF(AND(ISNUMBER($E96),OR($E96&lt;'Parámetros'!$L$5,$E96&gt;'Parámetros'!$L$6)),"Revisar fecha",IF(AND(ISNUMBER($F96),ISNUMBER($H96),$F96&gt;$H96),"Revisar capacidad",IF(AND($L96="Confirmada",ISNUMBER($E96),$E96&lt;TODAY()),"Revisar fecha pasada",IF(AND($L96="Cancelada",ISNUMBER($I96),$I96&gt;0),"Comprobar importe de cancelación","Sin aviso")))))))</f>
        <v/>
      </c>
    </row>
    <row r="97" ht="31" customHeight="1">
      <c r="A97" s="14" t="n"/>
      <c r="B97" s="30" t="n"/>
      <c r="C97" s="16" t="n"/>
      <c r="D97" s="16" t="n"/>
      <c r="E97" s="17" t="n"/>
      <c r="F97" s="18" t="n"/>
      <c r="G97" s="22">
        <f>IF(OR($A97="",$D97=""),"",IFERROR(IF(ISNUMBER(VLOOKUP($D97,'Parámetros'!$A$5:$E$104,2,FALSE)),VLOOKUP($D97,'Parámetros'!$A$5:$E$104,2,FALSE),""),""))</f>
        <v/>
      </c>
      <c r="H97" s="13">
        <f>IF(OR($A97="",$D97=""),"",IFERROR(IF(ISNUMBER(VLOOKUP($D97,'Parámetros'!$A$5:$E$104,3,FALSE)),VLOOKUP($D97,'Parámetros'!$A$5:$E$104,3,FALSE),""),""))</f>
        <v/>
      </c>
      <c r="I97" s="23">
        <f>IF(OR($A97="",$D97="",$F97="",NOT(ISNUMBER($F97))),"",IFERROR(IF(ISNUMBER(VLOOKUP($D97,'Parámetros'!$A$5:$E$104,4,FALSE)),$F97*VLOOKUP($D97,'Parámetros'!$A$5:$E$104,4,FALSE),""),""))</f>
        <v/>
      </c>
      <c r="J97" s="24">
        <f>IF(OR($A97="",$D97=""),"",IFERROR(VLOOKUP($D97,'Parámetros'!$A$5:$E$104,5,FALSE),""))</f>
        <v/>
      </c>
      <c r="K97" s="16" t="n"/>
      <c r="L97" s="14" t="n"/>
      <c r="M97" s="24">
        <f>IF($A97="","",IF(OR($B97="",$C97="",$D97="",$E97="",$F97="",$K97="",$L97=""),"Revisar campos obligatorios",IF(OR($G97="",$H97="",$I97="",$J97=""),"Revisar servicio o catálogo",IF(AND(ISNUMBER($E97),OR($E97&lt;'Parámetros'!$L$5,$E97&gt;'Parámetros'!$L$6)),"Revisar fecha",IF(AND(ISNUMBER($F97),ISNUMBER($H97),$F97&gt;$H97),"Revisar capacidad",IF(AND($L97="Confirmada",ISNUMBER($E97),$E97&lt;TODAY()),"Revisar fecha pasada",IF(AND($L97="Cancelada",ISNUMBER($I97),$I97&gt;0),"Comprobar importe de cancelación","Sin aviso")))))))</f>
        <v/>
      </c>
    </row>
    <row r="98" ht="31" customHeight="1">
      <c r="A98" s="14" t="n"/>
      <c r="B98" s="30" t="n"/>
      <c r="C98" s="16" t="n"/>
      <c r="D98" s="16" t="n"/>
      <c r="E98" s="17" t="n"/>
      <c r="F98" s="18" t="n"/>
      <c r="G98" s="19">
        <f>IF(OR($A98="",$D98=""),"",IFERROR(IF(ISNUMBER(VLOOKUP($D98,'Parámetros'!$A$5:$E$104,2,FALSE)),VLOOKUP($D98,'Parámetros'!$A$5:$E$104,2,FALSE),""),""))</f>
        <v/>
      </c>
      <c r="H98" s="11">
        <f>IF(OR($A98="",$D98=""),"",IFERROR(IF(ISNUMBER(VLOOKUP($D98,'Parámetros'!$A$5:$E$104,3,FALSE)),VLOOKUP($D98,'Parámetros'!$A$5:$E$104,3,FALSE),""),""))</f>
        <v/>
      </c>
      <c r="I98" s="20">
        <f>IF(OR($A98="",$D98="",$F98="",NOT(ISNUMBER($F98))),"",IFERROR(IF(ISNUMBER(VLOOKUP($D98,'Parámetros'!$A$5:$E$104,4,FALSE)),$F98*VLOOKUP($D98,'Parámetros'!$A$5:$E$104,4,FALSE),""),""))</f>
        <v/>
      </c>
      <c r="J98" s="21">
        <f>IF(OR($A98="",$D98=""),"",IFERROR(VLOOKUP($D98,'Parámetros'!$A$5:$E$104,5,FALSE),""))</f>
        <v/>
      </c>
      <c r="K98" s="16" t="n"/>
      <c r="L98" s="14" t="n"/>
      <c r="M98" s="21">
        <f>IF($A98="","",IF(OR($B98="",$C98="",$D98="",$E98="",$F98="",$K98="",$L98=""),"Revisar campos obligatorios",IF(OR($G98="",$H98="",$I98="",$J98=""),"Revisar servicio o catálogo",IF(AND(ISNUMBER($E98),OR($E98&lt;'Parámetros'!$L$5,$E98&gt;'Parámetros'!$L$6)),"Revisar fecha",IF(AND(ISNUMBER($F98),ISNUMBER($H98),$F98&gt;$H98),"Revisar capacidad",IF(AND($L98="Confirmada",ISNUMBER($E98),$E98&lt;TODAY()),"Revisar fecha pasada",IF(AND($L98="Cancelada",ISNUMBER($I98),$I98&gt;0),"Comprobar importe de cancelación","Sin aviso")))))))</f>
        <v/>
      </c>
    </row>
    <row r="99" ht="31" customHeight="1">
      <c r="A99" s="14" t="n"/>
      <c r="B99" s="30" t="n"/>
      <c r="C99" s="16" t="n"/>
      <c r="D99" s="16" t="n"/>
      <c r="E99" s="17" t="n"/>
      <c r="F99" s="18" t="n"/>
      <c r="G99" s="22">
        <f>IF(OR($A99="",$D99=""),"",IFERROR(IF(ISNUMBER(VLOOKUP($D99,'Parámetros'!$A$5:$E$104,2,FALSE)),VLOOKUP($D99,'Parámetros'!$A$5:$E$104,2,FALSE),""),""))</f>
        <v/>
      </c>
      <c r="H99" s="13">
        <f>IF(OR($A99="",$D99=""),"",IFERROR(IF(ISNUMBER(VLOOKUP($D99,'Parámetros'!$A$5:$E$104,3,FALSE)),VLOOKUP($D99,'Parámetros'!$A$5:$E$104,3,FALSE),""),""))</f>
        <v/>
      </c>
      <c r="I99" s="23">
        <f>IF(OR($A99="",$D99="",$F99="",NOT(ISNUMBER($F99))),"",IFERROR(IF(ISNUMBER(VLOOKUP($D99,'Parámetros'!$A$5:$E$104,4,FALSE)),$F99*VLOOKUP($D99,'Parámetros'!$A$5:$E$104,4,FALSE),""),""))</f>
        <v/>
      </c>
      <c r="J99" s="24">
        <f>IF(OR($A99="",$D99=""),"",IFERROR(VLOOKUP($D99,'Parámetros'!$A$5:$E$104,5,FALSE),""))</f>
        <v/>
      </c>
      <c r="K99" s="16" t="n"/>
      <c r="L99" s="14" t="n"/>
      <c r="M99" s="24">
        <f>IF($A99="","",IF(OR($B99="",$C99="",$D99="",$E99="",$F99="",$K99="",$L99=""),"Revisar campos obligatorios",IF(OR($G99="",$H99="",$I99="",$J99=""),"Revisar servicio o catálogo",IF(AND(ISNUMBER($E99),OR($E99&lt;'Parámetros'!$L$5,$E99&gt;'Parámetros'!$L$6)),"Revisar fecha",IF(AND(ISNUMBER($F99),ISNUMBER($H99),$F99&gt;$H99),"Revisar capacidad",IF(AND($L99="Confirmada",ISNUMBER($E99),$E99&lt;TODAY()),"Revisar fecha pasada",IF(AND($L99="Cancelada",ISNUMBER($I99),$I99&gt;0),"Comprobar importe de cancelación","Sin aviso")))))))</f>
        <v/>
      </c>
    </row>
    <row r="100" ht="31" customHeight="1">
      <c r="A100" s="14" t="n"/>
      <c r="B100" s="30" t="n"/>
      <c r="C100" s="16" t="n"/>
      <c r="D100" s="16" t="n"/>
      <c r="E100" s="17" t="n"/>
      <c r="F100" s="18" t="n"/>
      <c r="G100" s="19">
        <f>IF(OR($A100="",$D100=""),"",IFERROR(IF(ISNUMBER(VLOOKUP($D100,'Parámetros'!$A$5:$E$104,2,FALSE)),VLOOKUP($D100,'Parámetros'!$A$5:$E$104,2,FALSE),""),""))</f>
        <v/>
      </c>
      <c r="H100" s="11">
        <f>IF(OR($A100="",$D100=""),"",IFERROR(IF(ISNUMBER(VLOOKUP($D100,'Parámetros'!$A$5:$E$104,3,FALSE)),VLOOKUP($D100,'Parámetros'!$A$5:$E$104,3,FALSE),""),""))</f>
        <v/>
      </c>
      <c r="I100" s="20">
        <f>IF(OR($A100="",$D100="",$F100="",NOT(ISNUMBER($F100))),"",IFERROR(IF(ISNUMBER(VLOOKUP($D100,'Parámetros'!$A$5:$E$104,4,FALSE)),$F100*VLOOKUP($D100,'Parámetros'!$A$5:$E$104,4,FALSE),""),""))</f>
        <v/>
      </c>
      <c r="J100" s="21">
        <f>IF(OR($A100="",$D100=""),"",IFERROR(VLOOKUP($D100,'Parámetros'!$A$5:$E$104,5,FALSE),""))</f>
        <v/>
      </c>
      <c r="K100" s="16" t="n"/>
      <c r="L100" s="14" t="n"/>
      <c r="M100" s="21">
        <f>IF($A100="","",IF(OR($B100="",$C100="",$D100="",$E100="",$F100="",$K100="",$L100=""),"Revisar campos obligatorios",IF(OR($G100="",$H100="",$I100="",$J100=""),"Revisar servicio o catálogo",IF(AND(ISNUMBER($E100),OR($E100&lt;'Parámetros'!$L$5,$E100&gt;'Parámetros'!$L$6)),"Revisar fecha",IF(AND(ISNUMBER($F100),ISNUMBER($H100),$F100&gt;$H100),"Revisar capacidad",IF(AND($L100="Confirmada",ISNUMBER($E100),$E100&lt;TODAY()),"Revisar fecha pasada",IF(AND($L100="Cancelada",ISNUMBER($I100),$I100&gt;0),"Comprobar importe de cancelación","Sin aviso")))))))</f>
        <v/>
      </c>
    </row>
    <row r="101" ht="31" customHeight="1">
      <c r="A101" s="14" t="n"/>
      <c r="B101" s="30" t="n"/>
      <c r="C101" s="16" t="n"/>
      <c r="D101" s="16" t="n"/>
      <c r="E101" s="17" t="n"/>
      <c r="F101" s="18" t="n"/>
      <c r="G101" s="22">
        <f>IF(OR($A101="",$D101=""),"",IFERROR(IF(ISNUMBER(VLOOKUP($D101,'Parámetros'!$A$5:$E$104,2,FALSE)),VLOOKUP($D101,'Parámetros'!$A$5:$E$104,2,FALSE),""),""))</f>
        <v/>
      </c>
      <c r="H101" s="13">
        <f>IF(OR($A101="",$D101=""),"",IFERROR(IF(ISNUMBER(VLOOKUP($D101,'Parámetros'!$A$5:$E$104,3,FALSE)),VLOOKUP($D101,'Parámetros'!$A$5:$E$104,3,FALSE),""),""))</f>
        <v/>
      </c>
      <c r="I101" s="23">
        <f>IF(OR($A101="",$D101="",$F101="",NOT(ISNUMBER($F101))),"",IFERROR(IF(ISNUMBER(VLOOKUP($D101,'Parámetros'!$A$5:$E$104,4,FALSE)),$F101*VLOOKUP($D101,'Parámetros'!$A$5:$E$104,4,FALSE),""),""))</f>
        <v/>
      </c>
      <c r="J101" s="24">
        <f>IF(OR($A101="",$D101=""),"",IFERROR(VLOOKUP($D101,'Parámetros'!$A$5:$E$104,5,FALSE),""))</f>
        <v/>
      </c>
      <c r="K101" s="16" t="n"/>
      <c r="L101" s="14" t="n"/>
      <c r="M101" s="24">
        <f>IF($A101="","",IF(OR($B101="",$C101="",$D101="",$E101="",$F101="",$K101="",$L101=""),"Revisar campos obligatorios",IF(OR($G101="",$H101="",$I101="",$J101=""),"Revisar servicio o catálogo",IF(AND(ISNUMBER($E101),OR($E101&lt;'Parámetros'!$L$5,$E101&gt;'Parámetros'!$L$6)),"Revisar fecha",IF(AND(ISNUMBER($F101),ISNUMBER($H101),$F101&gt;$H101),"Revisar capacidad",IF(AND($L101="Confirmada",ISNUMBER($E101),$E101&lt;TODAY()),"Revisar fecha pasada",IF(AND($L101="Cancelada",ISNUMBER($I101),$I101&gt;0),"Comprobar importe de cancelación","Sin aviso")))))))</f>
        <v/>
      </c>
    </row>
    <row r="102" ht="31" customHeight="1">
      <c r="A102" s="14" t="n"/>
      <c r="B102" s="30" t="n"/>
      <c r="C102" s="16" t="n"/>
      <c r="D102" s="16" t="n"/>
      <c r="E102" s="17" t="n"/>
      <c r="F102" s="18" t="n"/>
      <c r="G102" s="19">
        <f>IF(OR($A102="",$D102=""),"",IFERROR(IF(ISNUMBER(VLOOKUP($D102,'Parámetros'!$A$5:$E$104,2,FALSE)),VLOOKUP($D102,'Parámetros'!$A$5:$E$104,2,FALSE),""),""))</f>
        <v/>
      </c>
      <c r="H102" s="11">
        <f>IF(OR($A102="",$D102=""),"",IFERROR(IF(ISNUMBER(VLOOKUP($D102,'Parámetros'!$A$5:$E$104,3,FALSE)),VLOOKUP($D102,'Parámetros'!$A$5:$E$104,3,FALSE),""),""))</f>
        <v/>
      </c>
      <c r="I102" s="20">
        <f>IF(OR($A102="",$D102="",$F102="",NOT(ISNUMBER($F102))),"",IFERROR(IF(ISNUMBER(VLOOKUP($D102,'Parámetros'!$A$5:$E$104,4,FALSE)),$F102*VLOOKUP($D102,'Parámetros'!$A$5:$E$104,4,FALSE),""),""))</f>
        <v/>
      </c>
      <c r="J102" s="21">
        <f>IF(OR($A102="",$D102=""),"",IFERROR(VLOOKUP($D102,'Parámetros'!$A$5:$E$104,5,FALSE),""))</f>
        <v/>
      </c>
      <c r="K102" s="16" t="n"/>
      <c r="L102" s="14" t="n"/>
      <c r="M102" s="21">
        <f>IF($A102="","",IF(OR($B102="",$C102="",$D102="",$E102="",$F102="",$K102="",$L102=""),"Revisar campos obligatorios",IF(OR($G102="",$H102="",$I102="",$J102=""),"Revisar servicio o catálogo",IF(AND(ISNUMBER($E102),OR($E102&lt;'Parámetros'!$L$5,$E102&gt;'Parámetros'!$L$6)),"Revisar fecha",IF(AND(ISNUMBER($F102),ISNUMBER($H102),$F102&gt;$H102),"Revisar capacidad",IF(AND($L102="Confirmada",ISNUMBER($E102),$E102&lt;TODAY()),"Revisar fecha pasada",IF(AND($L102="Cancelada",ISNUMBER($I102),$I102&gt;0),"Comprobar importe de cancelación","Sin aviso")))))))</f>
        <v/>
      </c>
    </row>
    <row r="103" ht="31" customHeight="1">
      <c r="A103" s="14" t="n"/>
      <c r="B103" s="30" t="n"/>
      <c r="C103" s="16" t="n"/>
      <c r="D103" s="16" t="n"/>
      <c r="E103" s="17" t="n"/>
      <c r="F103" s="18" t="n"/>
      <c r="G103" s="22">
        <f>IF(OR($A103="",$D103=""),"",IFERROR(IF(ISNUMBER(VLOOKUP($D103,'Parámetros'!$A$5:$E$104,2,FALSE)),VLOOKUP($D103,'Parámetros'!$A$5:$E$104,2,FALSE),""),""))</f>
        <v/>
      </c>
      <c r="H103" s="13">
        <f>IF(OR($A103="",$D103=""),"",IFERROR(IF(ISNUMBER(VLOOKUP($D103,'Parámetros'!$A$5:$E$104,3,FALSE)),VLOOKUP($D103,'Parámetros'!$A$5:$E$104,3,FALSE),""),""))</f>
        <v/>
      </c>
      <c r="I103" s="23">
        <f>IF(OR($A103="",$D103="",$F103="",NOT(ISNUMBER($F103))),"",IFERROR(IF(ISNUMBER(VLOOKUP($D103,'Parámetros'!$A$5:$E$104,4,FALSE)),$F103*VLOOKUP($D103,'Parámetros'!$A$5:$E$104,4,FALSE),""),""))</f>
        <v/>
      </c>
      <c r="J103" s="24">
        <f>IF(OR($A103="",$D103=""),"",IFERROR(VLOOKUP($D103,'Parámetros'!$A$5:$E$104,5,FALSE),""))</f>
        <v/>
      </c>
      <c r="K103" s="16" t="n"/>
      <c r="L103" s="14" t="n"/>
      <c r="M103" s="24">
        <f>IF($A103="","",IF(OR($B103="",$C103="",$D103="",$E103="",$F103="",$K103="",$L103=""),"Revisar campos obligatorios",IF(OR($G103="",$H103="",$I103="",$J103=""),"Revisar servicio o catálogo",IF(AND(ISNUMBER($E103),OR($E103&lt;'Parámetros'!$L$5,$E103&gt;'Parámetros'!$L$6)),"Revisar fecha",IF(AND(ISNUMBER($F103),ISNUMBER($H103),$F103&gt;$H103),"Revisar capacidad",IF(AND($L103="Confirmada",ISNUMBER($E103),$E103&lt;TODAY()),"Revisar fecha pasada",IF(AND($L103="Cancelada",ISNUMBER($I103),$I103&gt;0),"Comprobar importe de cancelación","Sin aviso")))))))</f>
        <v/>
      </c>
    </row>
    <row r="104" ht="31" customHeight="1">
      <c r="A104" s="14" t="n"/>
      <c r="B104" s="30" t="n"/>
      <c r="C104" s="16" t="n"/>
      <c r="D104" s="16" t="n"/>
      <c r="E104" s="17" t="n"/>
      <c r="F104" s="18" t="n"/>
      <c r="G104" s="19">
        <f>IF(OR($A104="",$D104=""),"",IFERROR(IF(ISNUMBER(VLOOKUP($D104,'Parámetros'!$A$5:$E$104,2,FALSE)),VLOOKUP($D104,'Parámetros'!$A$5:$E$104,2,FALSE),""),""))</f>
        <v/>
      </c>
      <c r="H104" s="11">
        <f>IF(OR($A104="",$D104=""),"",IFERROR(IF(ISNUMBER(VLOOKUP($D104,'Parámetros'!$A$5:$E$104,3,FALSE)),VLOOKUP($D104,'Parámetros'!$A$5:$E$104,3,FALSE),""),""))</f>
        <v/>
      </c>
      <c r="I104" s="20">
        <f>IF(OR($A104="",$D104="",$F104="",NOT(ISNUMBER($F104))),"",IFERROR(IF(ISNUMBER(VLOOKUP($D104,'Parámetros'!$A$5:$E$104,4,FALSE)),$F104*VLOOKUP($D104,'Parámetros'!$A$5:$E$104,4,FALSE),""),""))</f>
        <v/>
      </c>
      <c r="J104" s="21">
        <f>IF(OR($A104="",$D104=""),"",IFERROR(VLOOKUP($D104,'Parámetros'!$A$5:$E$104,5,FALSE),""))</f>
        <v/>
      </c>
      <c r="K104" s="16" t="n"/>
      <c r="L104" s="14" t="n"/>
      <c r="M104" s="21">
        <f>IF($A104="","",IF(OR($B104="",$C104="",$D104="",$E104="",$F104="",$K104="",$L104=""),"Revisar campos obligatorios",IF(OR($G104="",$H104="",$I104="",$J104=""),"Revisar servicio o catálogo",IF(AND(ISNUMBER($E104),OR($E104&lt;'Parámetros'!$L$5,$E104&gt;'Parámetros'!$L$6)),"Revisar fecha",IF(AND(ISNUMBER($F104),ISNUMBER($H104),$F104&gt;$H104),"Revisar capacidad",IF(AND($L104="Confirmada",ISNUMBER($E104),$E104&lt;TODAY()),"Revisar fecha pasada",IF(AND($L104="Cancelada",ISNUMBER($I104),$I104&gt;0),"Comprobar importe de cancelación","Sin aviso")))))))</f>
        <v/>
      </c>
    </row>
    <row r="105" ht="31" customHeight="1">
      <c r="A105" s="14" t="n"/>
      <c r="B105" s="30" t="n"/>
      <c r="C105" s="16" t="n"/>
      <c r="D105" s="16" t="n"/>
      <c r="E105" s="17" t="n"/>
      <c r="F105" s="18" t="n"/>
      <c r="G105" s="22">
        <f>IF(OR($A105="",$D105=""),"",IFERROR(IF(ISNUMBER(VLOOKUP($D105,'Parámetros'!$A$5:$E$104,2,FALSE)),VLOOKUP($D105,'Parámetros'!$A$5:$E$104,2,FALSE),""),""))</f>
        <v/>
      </c>
      <c r="H105" s="13">
        <f>IF(OR($A105="",$D105=""),"",IFERROR(IF(ISNUMBER(VLOOKUP($D105,'Parámetros'!$A$5:$E$104,3,FALSE)),VLOOKUP($D105,'Parámetros'!$A$5:$E$104,3,FALSE),""),""))</f>
        <v/>
      </c>
      <c r="I105" s="23">
        <f>IF(OR($A105="",$D105="",$F105="",NOT(ISNUMBER($F105))),"",IFERROR(IF(ISNUMBER(VLOOKUP($D105,'Parámetros'!$A$5:$E$104,4,FALSE)),$F105*VLOOKUP($D105,'Parámetros'!$A$5:$E$104,4,FALSE),""),""))</f>
        <v/>
      </c>
      <c r="J105" s="24">
        <f>IF(OR($A105="",$D105=""),"",IFERROR(VLOOKUP($D105,'Parámetros'!$A$5:$E$104,5,FALSE),""))</f>
        <v/>
      </c>
      <c r="K105" s="16" t="n"/>
      <c r="L105" s="14" t="n"/>
      <c r="M105" s="24">
        <f>IF($A105="","",IF(OR($B105="",$C105="",$D105="",$E105="",$F105="",$K105="",$L105=""),"Revisar campos obligatorios",IF(OR($G105="",$H105="",$I105="",$J105=""),"Revisar servicio o catálogo",IF(AND(ISNUMBER($E105),OR($E105&lt;'Parámetros'!$L$5,$E105&gt;'Parámetros'!$L$6)),"Revisar fecha",IF(AND(ISNUMBER($F105),ISNUMBER($H105),$F105&gt;$H105),"Revisar capacidad",IF(AND($L105="Confirmada",ISNUMBER($E105),$E105&lt;TODAY()),"Revisar fecha pasada",IF(AND($L105="Cancelada",ISNUMBER($I105),$I105&gt;0),"Comprobar importe de cancelación","Sin aviso")))))))</f>
        <v/>
      </c>
    </row>
  </sheetData>
  <autoFilter ref="A5:M105"/>
  <mergeCells count="1">
    <mergeCell ref="A1:M1"/>
  </mergeCells>
  <conditionalFormatting sqref="A6:M105">
    <cfRule type="expression" priority="1" dxfId="0">
      <formula>AND($A6&lt;&gt;"",OR($B6="",$C6="",$D6="",$E6="",$F6="",$K6="",$L6=""))</formula>
    </cfRule>
    <cfRule type="expression" priority="2" dxfId="1">
      <formula>AND($A6&lt;&gt;"",ISNUMBER($F6),ISNUMBER($H6),$F6&gt;$H6)</formula>
    </cfRule>
  </conditionalFormatting>
  <conditionalFormatting sqref="M6:M105">
    <cfRule type="expression" priority="3" dxfId="1">
      <formula>AND($M6&lt;&gt;"",$M6&lt;&gt;"Sin aviso")</formula>
    </cfRule>
    <cfRule type="expression" priority="4" dxfId="2">
      <formula>$M6="Sin aviso"</formula>
    </cfRule>
  </conditionalFormatting>
  <conditionalFormatting sqref="L6:L105">
    <cfRule type="expression" priority="5" dxfId="2">
      <formula>$L6="Confirmada"</formula>
    </cfRule>
  </conditionalFormatting>
  <dataValidations count="6">
    <dataValidation sqref="D6:D105" showDropDown="0" showInputMessage="1" showErrorMessage="1" allowBlank="0" errorTitle="Servicio no válido" error="Seleccione un servicio del catálogo editable." promptTitle="Servicio" prompt="Elija un servicio disponible en la hoja Parámetros." type="list">
      <formula1>'Parámetros'!$A$5:$A$104</formula1>
    </dataValidation>
    <dataValidation sqref="E6:E105" showDropDown="0" showInputMessage="1" showErrorMessage="1" allowBlank="0" errorTitle="Fecha fuera del intervalo" error="Compruebe los límites de fecha visibles en Parámetros." promptTitle="Fecha de actividad" prompt="Introduzca una fecha dentro del intervalo operativo." type="date" operator="between">
      <formula1>'Parámetros'!$L$5</formula1>
      <formula2>'Parámetros'!$L$6</formula2>
    </dataValidation>
    <dataValidation sqref="F6:F105" showDropDown="0" showInputMessage="1" showErrorMessage="1" allowBlank="0" errorTitle="Cantidad no válida" error="Introduzca un número entero de personas dentro del límite editable." promptTitle="Cantidad" prompt="Indique el número previsto de personas." type="whole" operator="between">
      <formula1>1</formula1>
      <formula2>'Parámetros'!$L$7</formula2>
    </dataValidation>
    <dataValidation sqref="B6:B105" showDropDown="0" showInputMessage="1" showErrorMessage="1" allowBlank="0" errorTitle="Hora no válida" error="Introduzca una hora dentro del intervalo operativo." promptTitle="Hora de salida" prompt="Indique la hora prevista de inicio." type="time" operator="between">
      <formula1>'Parámetros'!$L$8</formula1>
      <formula2>'Parámetros'!$L$9</formula2>
    </dataValidation>
    <dataValidation sqref="K6:K105" showDropDown="0" showInputMessage="1" showErrorMessage="1" allowBlank="0" errorTitle="Responsable no válido" error="Seleccione un responsable de la lista editable." promptTitle="Responsable" prompt="Elija la persona responsable de la coordinación." type="list">
      <formula1>'Parámetros'!$I$5:$I$104</formula1>
    </dataValidation>
    <dataValidation sqref="L6:L105" showDropDown="0" showInputMessage="1" showErrorMessage="1" allowBlank="0" errorTitle="Estado no válido" error="Seleccione uno de los estados definidos en Parámetros." promptTitle="Estado" prompt="Seleccione el estado operativo de la actividad." type="list">
      <formula1>'Parámetros'!$G$5:$G$104</formula1>
    </dataValidation>
  </dataValidations>
  <pageMargins left="0.3" right="0.3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 fitToPage="1"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3" customWidth="1" min="3" max="3"/>
    <col width="26" customWidth="1" min="4" max="4"/>
    <col width="42" customWidth="1" min="5" max="5"/>
    <col width="3" customWidth="1" min="6" max="6"/>
    <col width="22" customWidth="1" min="7" max="7"/>
    <col width="3" customWidth="1" min="8" max="8"/>
    <col width="31" customWidth="1" min="9" max="9"/>
    <col width="3" customWidth="1" min="10" max="10"/>
    <col width="31" customWidth="1" min="11" max="11"/>
    <col width="18" customWidth="1" min="12" max="12"/>
  </cols>
  <sheetData>
    <row r="1" ht="28" customHeight="1">
      <c r="A1" s="1" t="inlineStr">
        <is>
          <t>Parámetros operativos editables</t>
        </is>
      </c>
    </row>
    <row r="2" ht="42" customHeight="1">
      <c r="A2" s="2" t="inlineStr">
        <is>
          <t>Todos los servicios, tarifas, capacidades, listas y límites son supuestos operativos editables; no constituyen precios ni disponibilidad garantizados.</t>
        </is>
      </c>
    </row>
    <row r="3"/>
    <row r="4" ht="42" customHeight="1">
      <c r="A4" s="9" t="inlineStr">
        <is>
          <t>Servicio</t>
        </is>
      </c>
      <c r="B4" s="9" t="inlineStr">
        <is>
          <t>Duración estándar (horas)</t>
        </is>
      </c>
      <c r="C4" s="9" t="inlineStr">
        <is>
          <t>Capacidad máxima (personas)</t>
        </is>
      </c>
      <c r="D4" s="9" t="inlineStr">
        <is>
          <t>Tarifa orientativa por persona (€)</t>
        </is>
      </c>
      <c r="E4" s="9" t="inlineStr">
        <is>
          <t>Proveedor ficticio</t>
        </is>
      </c>
      <c r="G4" s="9" t="inlineStr">
        <is>
          <t>Estados permitidos</t>
        </is>
      </c>
      <c r="I4" s="9" t="inlineStr">
        <is>
          <t>Responsables</t>
        </is>
      </c>
      <c r="K4" s="9" t="inlineStr">
        <is>
          <t>Límites editables</t>
        </is>
      </c>
      <c r="L4" s="9" t="inlineStr">
        <is>
          <t>Valor</t>
        </is>
      </c>
    </row>
    <row r="5" ht="30" customHeight="1">
      <c r="A5" s="16" t="inlineStr">
        <is>
          <t>Visita ficticia al Museo Nube</t>
        </is>
      </c>
      <c r="B5" s="25" t="n">
        <v>2</v>
      </c>
      <c r="C5" s="18" t="n">
        <v>30</v>
      </c>
      <c r="D5" s="26" t="n">
        <v>18.5</v>
      </c>
      <c r="E5" s="16" t="inlineStr">
        <is>
          <t>Proveedor ficticio Horizonte Nube S.L.</t>
        </is>
      </c>
      <c r="G5" s="27" t="inlineStr">
        <is>
          <t>Planificada</t>
        </is>
      </c>
      <c r="I5" s="27" t="inlineStr">
        <is>
          <t>Responsable ficticio Ámbar</t>
        </is>
      </c>
      <c r="K5" s="28" t="inlineStr">
        <is>
          <t>Fecha mínima admitida</t>
        </is>
      </c>
      <c r="L5" s="17" t="n">
        <v>46246</v>
      </c>
    </row>
    <row r="6" ht="30" customHeight="1">
      <c r="A6" s="16" t="inlineStr">
        <is>
          <t>Ruta ficticia del Barrio de Cartón</t>
        </is>
      </c>
      <c r="B6" s="25" t="n">
        <v>2.5</v>
      </c>
      <c r="C6" s="18" t="n">
        <v>25</v>
      </c>
      <c r="D6" s="26" t="n">
        <v>24</v>
      </c>
      <c r="E6" s="16" t="inlineStr">
        <is>
          <t>Proveedor ficticio Calles de Papel S.L.</t>
        </is>
      </c>
      <c r="G6" s="27" t="inlineStr">
        <is>
          <t>Confirmada</t>
        </is>
      </c>
      <c r="I6" s="27" t="inlineStr">
        <is>
          <t>Responsable ficticio Coral</t>
        </is>
      </c>
      <c r="K6" s="29" t="inlineStr">
        <is>
          <t>Fecha máxima admitida</t>
        </is>
      </c>
      <c r="L6" s="17" t="n">
        <v>47006</v>
      </c>
    </row>
    <row r="7" ht="30" customHeight="1">
      <c r="A7" s="16" t="inlineStr">
        <is>
          <t>Taller ficticio de Cerámica Lunar</t>
        </is>
      </c>
      <c r="B7" s="25" t="n">
        <v>3</v>
      </c>
      <c r="C7" s="18" t="n">
        <v>20</v>
      </c>
      <c r="D7" s="26" t="n">
        <v>16.75</v>
      </c>
      <c r="E7" s="16" t="inlineStr">
        <is>
          <t>Proveedor ficticio Arcilla Imaginaria S.L.</t>
        </is>
      </c>
      <c r="G7" s="27" t="inlineStr">
        <is>
          <t>En revisión</t>
        </is>
      </c>
      <c r="I7" s="27" t="inlineStr">
        <is>
          <t>Responsable ficticio Duna</t>
        </is>
      </c>
      <c r="K7" s="28" t="inlineStr">
        <is>
          <t>Cantidad máxima por actividad</t>
        </is>
      </c>
      <c r="L7" s="18" t="n">
        <v>250</v>
      </c>
    </row>
    <row r="8" ht="30" customHeight="1">
      <c r="A8" s="16" t="inlineStr">
        <is>
          <t>Paseo ficticio por Jardines de Papel</t>
        </is>
      </c>
      <c r="B8" s="25" t="n">
        <v>1.5</v>
      </c>
      <c r="C8" s="18" t="n">
        <v>40</v>
      </c>
      <c r="D8" s="26" t="n">
        <v>12</v>
      </c>
      <c r="E8" s="16" t="inlineStr">
        <is>
          <t>Proveedor ficticio Jardín Inventado S.L.</t>
        </is>
      </c>
      <c r="G8" s="27" t="inlineStr">
        <is>
          <t>Cancelada</t>
        </is>
      </c>
      <c r="I8" s="27" t="inlineStr">
        <is>
          <t>Responsable ficticio Índigo</t>
        </is>
      </c>
      <c r="K8" s="29" t="inlineStr">
        <is>
          <t>Hora mínima de salida</t>
        </is>
      </c>
      <c r="L8" s="30" t="n">
        <v>0.25</v>
      </c>
    </row>
    <row r="9" ht="30" customHeight="1">
      <c r="A9" s="16" t="inlineStr">
        <is>
          <t>Mirador ficticio de la Sierra Inventada</t>
        </is>
      </c>
      <c r="B9" s="25" t="n">
        <v>2</v>
      </c>
      <c r="C9" s="18" t="n">
        <v>30</v>
      </c>
      <c r="D9" s="26" t="n">
        <v>8</v>
      </c>
      <c r="E9" s="16" t="inlineStr">
        <is>
          <t>Proveedor ficticio Altura de Ensayo S.L.</t>
        </is>
      </c>
      <c r="G9" s="27" t="inlineStr">
        <is>
          <t>Finalizada</t>
        </is>
      </c>
      <c r="I9" s="27" t="inlineStr">
        <is>
          <t>Responsable ficticio Jade</t>
        </is>
      </c>
      <c r="K9" s="28" t="inlineStr">
        <is>
          <t>Hora máxima de salida</t>
        </is>
      </c>
      <c r="L9" s="30" t="n">
        <v>0.9583333333333334</v>
      </c>
    </row>
    <row r="10" ht="30" customHeight="1">
      <c r="A10" s="16" t="inlineStr">
        <is>
          <t>Actividad ficticia de Cocina de Colores</t>
        </is>
      </c>
      <c r="B10" s="25" t="n">
        <v>2.5</v>
      </c>
      <c r="C10" s="18" t="n">
        <v>16</v>
      </c>
      <c r="D10" s="26" t="n">
        <v>29.5</v>
      </c>
      <c r="E10" s="16" t="inlineStr">
        <is>
          <t>Proveedor ficticio Sabores de Fábula S.L.</t>
        </is>
      </c>
      <c r="G10" s="27" t="n"/>
      <c r="I10" s="27" t="inlineStr">
        <is>
          <t>Responsable ficticio Lino</t>
        </is>
      </c>
      <c r="K10" s="29" t="inlineStr">
        <is>
          <t>Duración mínima (horas)</t>
        </is>
      </c>
      <c r="L10" s="25" t="n">
        <v>0.25</v>
      </c>
    </row>
    <row r="11" ht="30" customHeight="1">
      <c r="A11" s="16" t="inlineStr">
        <is>
          <t>Recorrido ficticio en Bicicleta Azul</t>
        </is>
      </c>
      <c r="B11" s="25" t="n">
        <v>3.5</v>
      </c>
      <c r="C11" s="18" t="n">
        <v>15</v>
      </c>
      <c r="D11" s="26" t="n">
        <v>32</v>
      </c>
      <c r="E11" s="16" t="inlineStr">
        <is>
          <t>Proveedor ficticio Pedal Imaginario S.L.</t>
        </is>
      </c>
      <c r="G11" s="27" t="n"/>
      <c r="I11" s="27" t="n"/>
      <c r="K11" s="28" t="inlineStr">
        <is>
          <t>Duración máxima (horas)</t>
        </is>
      </c>
      <c r="L11" s="25" t="n">
        <v>24</v>
      </c>
    </row>
    <row r="12" ht="30" customHeight="1">
      <c r="A12" s="16" t="inlineStr">
        <is>
          <t>Espectáculo ficticio del Teatro Imaginario</t>
        </is>
      </c>
      <c r="B12" s="25" t="n">
        <v>2</v>
      </c>
      <c r="C12" s="18" t="n">
        <v>120</v>
      </c>
      <c r="D12" s="26" t="n">
        <v>27</v>
      </c>
      <c r="E12" s="16" t="inlineStr">
        <is>
          <t>Proveedor ficticio Escena de Prueba S.L.</t>
        </is>
      </c>
      <c r="G12" s="27" t="n"/>
      <c r="I12" s="27" t="n"/>
      <c r="K12" s="29" t="inlineStr">
        <is>
          <t>Tarifa máxima por persona (€)</t>
        </is>
      </c>
      <c r="L12" s="26" t="n">
        <v>500</v>
      </c>
    </row>
    <row r="13" ht="30" customHeight="1">
      <c r="A13" s="16" t="n"/>
      <c r="B13" s="25" t="n"/>
      <c r="C13" s="18" t="n"/>
      <c r="D13" s="26" t="n"/>
      <c r="E13" s="16" t="n"/>
      <c r="G13" s="27" t="n"/>
      <c r="I13" s="27" t="n"/>
    </row>
    <row r="14" ht="30" customHeight="1">
      <c r="A14" s="16" t="n"/>
      <c r="B14" s="25" t="n"/>
      <c r="C14" s="18" t="n"/>
      <c r="D14" s="26" t="n"/>
      <c r="E14" s="16" t="n"/>
      <c r="G14" s="27" t="n"/>
      <c r="I14" s="27" t="n"/>
    </row>
    <row r="15" ht="30" customHeight="1">
      <c r="A15" s="16" t="n"/>
      <c r="B15" s="25" t="n"/>
      <c r="C15" s="18" t="n"/>
      <c r="D15" s="26" t="n"/>
      <c r="E15" s="16" t="n"/>
      <c r="G15" s="27" t="n"/>
      <c r="I15" s="27" t="n"/>
    </row>
    <row r="16" ht="30" customHeight="1">
      <c r="A16" s="16" t="n"/>
      <c r="B16" s="25" t="n"/>
      <c r="C16" s="18" t="n"/>
      <c r="D16" s="26" t="n"/>
      <c r="E16" s="16" t="n"/>
      <c r="G16" s="27" t="n"/>
      <c r="I16" s="27" t="n"/>
    </row>
    <row r="17" ht="30" customHeight="1">
      <c r="A17" s="16" t="n"/>
      <c r="B17" s="25" t="n"/>
      <c r="C17" s="18" t="n"/>
      <c r="D17" s="26" t="n"/>
      <c r="E17" s="16" t="n"/>
      <c r="G17" s="27" t="n"/>
      <c r="I17" s="27" t="n"/>
    </row>
    <row r="18" ht="30" customHeight="1">
      <c r="A18" s="16" t="n"/>
      <c r="B18" s="25" t="n"/>
      <c r="C18" s="18" t="n"/>
      <c r="D18" s="26" t="n"/>
      <c r="E18" s="16" t="n"/>
      <c r="G18" s="27" t="n"/>
      <c r="I18" s="27" t="n"/>
    </row>
    <row r="19" ht="30" customHeight="1">
      <c r="A19" s="16" t="n"/>
      <c r="B19" s="25" t="n"/>
      <c r="C19" s="18" t="n"/>
      <c r="D19" s="26" t="n"/>
      <c r="E19" s="16" t="n"/>
      <c r="G19" s="27" t="n"/>
      <c r="I19" s="27" t="n"/>
    </row>
    <row r="20" ht="30" customHeight="1">
      <c r="A20" s="16" t="n"/>
      <c r="B20" s="25" t="n"/>
      <c r="C20" s="18" t="n"/>
      <c r="D20" s="26" t="n"/>
      <c r="E20" s="16" t="n"/>
      <c r="G20" s="27" t="n"/>
      <c r="I20" s="27" t="n"/>
    </row>
    <row r="21" ht="30" customHeight="1">
      <c r="A21" s="16" t="n"/>
      <c r="B21" s="25" t="n"/>
      <c r="C21" s="18" t="n"/>
      <c r="D21" s="26" t="n"/>
      <c r="E21" s="16" t="n"/>
      <c r="G21" s="27" t="n"/>
      <c r="I21" s="27" t="n"/>
    </row>
    <row r="22" ht="30" customHeight="1">
      <c r="A22" s="16" t="n"/>
      <c r="B22" s="25" t="n"/>
      <c r="C22" s="18" t="n"/>
      <c r="D22" s="26" t="n"/>
      <c r="E22" s="16" t="n"/>
      <c r="G22" s="27" t="n"/>
      <c r="I22" s="27" t="n"/>
    </row>
    <row r="23" ht="30" customHeight="1">
      <c r="A23" s="16" t="n"/>
      <c r="B23" s="25" t="n"/>
      <c r="C23" s="18" t="n"/>
      <c r="D23" s="26" t="n"/>
      <c r="E23" s="16" t="n"/>
      <c r="G23" s="27" t="n"/>
      <c r="I23" s="27" t="n"/>
    </row>
    <row r="24" ht="30" customHeight="1">
      <c r="A24" s="16" t="n"/>
      <c r="B24" s="25" t="n"/>
      <c r="C24" s="18" t="n"/>
      <c r="D24" s="26" t="n"/>
      <c r="E24" s="16" t="n"/>
      <c r="G24" s="27" t="n"/>
      <c r="I24" s="27" t="n"/>
    </row>
    <row r="25" ht="30" customHeight="1">
      <c r="A25" s="16" t="n"/>
      <c r="B25" s="25" t="n"/>
      <c r="C25" s="18" t="n"/>
      <c r="D25" s="26" t="n"/>
      <c r="E25" s="16" t="n"/>
      <c r="G25" s="27" t="n"/>
      <c r="I25" s="27" t="n"/>
    </row>
    <row r="26" ht="30" customHeight="1">
      <c r="A26" s="16" t="n"/>
      <c r="B26" s="25" t="n"/>
      <c r="C26" s="18" t="n"/>
      <c r="D26" s="26" t="n"/>
      <c r="E26" s="16" t="n"/>
      <c r="G26" s="27" t="n"/>
      <c r="I26" s="27" t="n"/>
    </row>
    <row r="27" ht="30" customHeight="1">
      <c r="A27" s="16" t="n"/>
      <c r="B27" s="25" t="n"/>
      <c r="C27" s="18" t="n"/>
      <c r="D27" s="26" t="n"/>
      <c r="E27" s="16" t="n"/>
      <c r="G27" s="27" t="n"/>
      <c r="I27" s="27" t="n"/>
    </row>
    <row r="28" ht="30" customHeight="1">
      <c r="A28" s="16" t="n"/>
      <c r="B28" s="25" t="n"/>
      <c r="C28" s="18" t="n"/>
      <c r="D28" s="26" t="n"/>
      <c r="E28" s="16" t="n"/>
      <c r="G28" s="27" t="n"/>
      <c r="I28" s="27" t="n"/>
    </row>
    <row r="29" ht="30" customHeight="1">
      <c r="A29" s="16" t="n"/>
      <c r="B29" s="25" t="n"/>
      <c r="C29" s="18" t="n"/>
      <c r="D29" s="26" t="n"/>
      <c r="E29" s="16" t="n"/>
      <c r="G29" s="27" t="n"/>
      <c r="I29" s="27" t="n"/>
    </row>
    <row r="30" ht="30" customHeight="1">
      <c r="A30" s="16" t="n"/>
      <c r="B30" s="25" t="n"/>
      <c r="C30" s="18" t="n"/>
      <c r="D30" s="26" t="n"/>
      <c r="E30" s="16" t="n"/>
      <c r="G30" s="27" t="n"/>
      <c r="I30" s="27" t="n"/>
    </row>
    <row r="31" ht="30" customHeight="1">
      <c r="A31" s="16" t="n"/>
      <c r="B31" s="25" t="n"/>
      <c r="C31" s="18" t="n"/>
      <c r="D31" s="26" t="n"/>
      <c r="E31" s="16" t="n"/>
      <c r="G31" s="27" t="n"/>
      <c r="I31" s="27" t="n"/>
    </row>
    <row r="32" ht="30" customHeight="1">
      <c r="A32" s="16" t="n"/>
      <c r="B32" s="25" t="n"/>
      <c r="C32" s="18" t="n"/>
      <c r="D32" s="26" t="n"/>
      <c r="E32" s="16" t="n"/>
      <c r="G32" s="27" t="n"/>
      <c r="I32" s="27" t="n"/>
    </row>
    <row r="33" ht="30" customHeight="1">
      <c r="A33" s="16" t="n"/>
      <c r="B33" s="25" t="n"/>
      <c r="C33" s="18" t="n"/>
      <c r="D33" s="26" t="n"/>
      <c r="E33" s="16" t="n"/>
      <c r="G33" s="27" t="n"/>
      <c r="I33" s="27" t="n"/>
    </row>
    <row r="34" ht="30" customHeight="1">
      <c r="A34" s="16" t="n"/>
      <c r="B34" s="25" t="n"/>
      <c r="C34" s="18" t="n"/>
      <c r="D34" s="26" t="n"/>
      <c r="E34" s="16" t="n"/>
      <c r="G34" s="27" t="n"/>
      <c r="I34" s="27" t="n"/>
    </row>
    <row r="35" ht="30" customHeight="1">
      <c r="A35" s="16" t="n"/>
      <c r="B35" s="25" t="n"/>
      <c r="C35" s="18" t="n"/>
      <c r="D35" s="26" t="n"/>
      <c r="E35" s="16" t="n"/>
      <c r="G35" s="27" t="n"/>
      <c r="I35" s="27" t="n"/>
    </row>
    <row r="36" ht="30" customHeight="1">
      <c r="A36" s="16" t="n"/>
      <c r="B36" s="25" t="n"/>
      <c r="C36" s="18" t="n"/>
      <c r="D36" s="26" t="n"/>
      <c r="E36" s="16" t="n"/>
      <c r="G36" s="27" t="n"/>
      <c r="I36" s="27" t="n"/>
    </row>
    <row r="37" ht="30" customHeight="1">
      <c r="A37" s="16" t="n"/>
      <c r="B37" s="25" t="n"/>
      <c r="C37" s="18" t="n"/>
      <c r="D37" s="26" t="n"/>
      <c r="E37" s="16" t="n"/>
      <c r="G37" s="27" t="n"/>
      <c r="I37" s="27" t="n"/>
    </row>
    <row r="38" ht="30" customHeight="1">
      <c r="A38" s="16" t="n"/>
      <c r="B38" s="25" t="n"/>
      <c r="C38" s="18" t="n"/>
      <c r="D38" s="26" t="n"/>
      <c r="E38" s="16" t="n"/>
      <c r="G38" s="27" t="n"/>
      <c r="I38" s="27" t="n"/>
    </row>
    <row r="39" ht="30" customHeight="1">
      <c r="A39" s="16" t="n"/>
      <c r="B39" s="25" t="n"/>
      <c r="C39" s="18" t="n"/>
      <c r="D39" s="26" t="n"/>
      <c r="E39" s="16" t="n"/>
      <c r="G39" s="27" t="n"/>
      <c r="I39" s="27" t="n"/>
    </row>
    <row r="40" ht="30" customHeight="1">
      <c r="A40" s="16" t="n"/>
      <c r="B40" s="25" t="n"/>
      <c r="C40" s="18" t="n"/>
      <c r="D40" s="26" t="n"/>
      <c r="E40" s="16" t="n"/>
      <c r="G40" s="27" t="n"/>
      <c r="I40" s="27" t="n"/>
    </row>
    <row r="41" ht="30" customHeight="1">
      <c r="A41" s="16" t="n"/>
      <c r="B41" s="25" t="n"/>
      <c r="C41" s="18" t="n"/>
      <c r="D41" s="26" t="n"/>
      <c r="E41" s="16" t="n"/>
      <c r="G41" s="27" t="n"/>
      <c r="I41" s="27" t="n"/>
    </row>
    <row r="42" ht="30" customHeight="1">
      <c r="A42" s="16" t="n"/>
      <c r="B42" s="25" t="n"/>
      <c r="C42" s="18" t="n"/>
      <c r="D42" s="26" t="n"/>
      <c r="E42" s="16" t="n"/>
      <c r="G42" s="27" t="n"/>
      <c r="I42" s="27" t="n"/>
    </row>
    <row r="43" ht="30" customHeight="1">
      <c r="A43" s="16" t="n"/>
      <c r="B43" s="25" t="n"/>
      <c r="C43" s="18" t="n"/>
      <c r="D43" s="26" t="n"/>
      <c r="E43" s="16" t="n"/>
      <c r="G43" s="27" t="n"/>
      <c r="I43" s="27" t="n"/>
    </row>
    <row r="44" ht="30" customHeight="1">
      <c r="A44" s="16" t="n"/>
      <c r="B44" s="25" t="n"/>
      <c r="C44" s="18" t="n"/>
      <c r="D44" s="26" t="n"/>
      <c r="E44" s="16" t="n"/>
      <c r="G44" s="27" t="n"/>
      <c r="I44" s="27" t="n"/>
    </row>
    <row r="45" ht="30" customHeight="1">
      <c r="A45" s="16" t="n"/>
      <c r="B45" s="25" t="n"/>
      <c r="C45" s="18" t="n"/>
      <c r="D45" s="26" t="n"/>
      <c r="E45" s="16" t="n"/>
      <c r="G45" s="27" t="n"/>
      <c r="I45" s="27" t="n"/>
    </row>
    <row r="46" ht="30" customHeight="1">
      <c r="A46" s="16" t="n"/>
      <c r="B46" s="25" t="n"/>
      <c r="C46" s="18" t="n"/>
      <c r="D46" s="26" t="n"/>
      <c r="E46" s="16" t="n"/>
      <c r="G46" s="27" t="n"/>
      <c r="I46" s="27" t="n"/>
    </row>
    <row r="47" ht="30" customHeight="1">
      <c r="A47" s="16" t="n"/>
      <c r="B47" s="25" t="n"/>
      <c r="C47" s="18" t="n"/>
      <c r="D47" s="26" t="n"/>
      <c r="E47" s="16" t="n"/>
      <c r="G47" s="27" t="n"/>
      <c r="I47" s="27" t="n"/>
    </row>
    <row r="48" ht="30" customHeight="1">
      <c r="A48" s="16" t="n"/>
      <c r="B48" s="25" t="n"/>
      <c r="C48" s="18" t="n"/>
      <c r="D48" s="26" t="n"/>
      <c r="E48" s="16" t="n"/>
      <c r="G48" s="27" t="n"/>
      <c r="I48" s="27" t="n"/>
    </row>
    <row r="49" ht="30" customHeight="1">
      <c r="A49" s="16" t="n"/>
      <c r="B49" s="25" t="n"/>
      <c r="C49" s="18" t="n"/>
      <c r="D49" s="26" t="n"/>
      <c r="E49" s="16" t="n"/>
      <c r="G49" s="27" t="n"/>
      <c r="I49" s="27" t="n"/>
    </row>
    <row r="50" ht="30" customHeight="1">
      <c r="A50" s="16" t="n"/>
      <c r="B50" s="25" t="n"/>
      <c r="C50" s="18" t="n"/>
      <c r="D50" s="26" t="n"/>
      <c r="E50" s="16" t="n"/>
      <c r="G50" s="27" t="n"/>
      <c r="I50" s="27" t="n"/>
    </row>
    <row r="51" ht="30" customHeight="1">
      <c r="A51" s="16" t="n"/>
      <c r="B51" s="25" t="n"/>
      <c r="C51" s="18" t="n"/>
      <c r="D51" s="26" t="n"/>
      <c r="E51" s="16" t="n"/>
      <c r="G51" s="27" t="n"/>
      <c r="I51" s="27" t="n"/>
    </row>
    <row r="52" ht="30" customHeight="1">
      <c r="A52" s="16" t="n"/>
      <c r="B52" s="25" t="n"/>
      <c r="C52" s="18" t="n"/>
      <c r="D52" s="26" t="n"/>
      <c r="E52" s="16" t="n"/>
      <c r="G52" s="27" t="n"/>
      <c r="I52" s="27" t="n"/>
    </row>
    <row r="53" ht="30" customHeight="1">
      <c r="A53" s="16" t="n"/>
      <c r="B53" s="25" t="n"/>
      <c r="C53" s="18" t="n"/>
      <c r="D53" s="26" t="n"/>
      <c r="E53" s="16" t="n"/>
      <c r="G53" s="27" t="n"/>
      <c r="I53" s="27" t="n"/>
    </row>
    <row r="54" ht="30" customHeight="1">
      <c r="A54" s="16" t="n"/>
      <c r="B54" s="25" t="n"/>
      <c r="C54" s="18" t="n"/>
      <c r="D54" s="26" t="n"/>
      <c r="E54" s="16" t="n"/>
      <c r="G54" s="27" t="n"/>
      <c r="I54" s="27" t="n"/>
    </row>
    <row r="55" ht="30" customHeight="1">
      <c r="A55" s="16" t="n"/>
      <c r="B55" s="25" t="n"/>
      <c r="C55" s="18" t="n"/>
      <c r="D55" s="26" t="n"/>
      <c r="E55" s="16" t="n"/>
      <c r="G55" s="27" t="n"/>
      <c r="I55" s="27" t="n"/>
    </row>
    <row r="56" ht="30" customHeight="1">
      <c r="A56" s="16" t="n"/>
      <c r="B56" s="25" t="n"/>
      <c r="C56" s="18" t="n"/>
      <c r="D56" s="26" t="n"/>
      <c r="E56" s="16" t="n"/>
      <c r="G56" s="27" t="n"/>
      <c r="I56" s="27" t="n"/>
    </row>
    <row r="57" ht="30" customHeight="1">
      <c r="A57" s="16" t="n"/>
      <c r="B57" s="25" t="n"/>
      <c r="C57" s="18" t="n"/>
      <c r="D57" s="26" t="n"/>
      <c r="E57" s="16" t="n"/>
      <c r="G57" s="27" t="n"/>
      <c r="I57" s="27" t="n"/>
    </row>
    <row r="58" ht="30" customHeight="1">
      <c r="A58" s="16" t="n"/>
      <c r="B58" s="25" t="n"/>
      <c r="C58" s="18" t="n"/>
      <c r="D58" s="26" t="n"/>
      <c r="E58" s="16" t="n"/>
      <c r="G58" s="27" t="n"/>
      <c r="I58" s="27" t="n"/>
    </row>
    <row r="59" ht="30" customHeight="1">
      <c r="A59" s="16" t="n"/>
      <c r="B59" s="25" t="n"/>
      <c r="C59" s="18" t="n"/>
      <c r="D59" s="26" t="n"/>
      <c r="E59" s="16" t="n"/>
      <c r="G59" s="27" t="n"/>
      <c r="I59" s="27" t="n"/>
    </row>
    <row r="60" ht="30" customHeight="1">
      <c r="A60" s="16" t="n"/>
      <c r="B60" s="25" t="n"/>
      <c r="C60" s="18" t="n"/>
      <c r="D60" s="26" t="n"/>
      <c r="E60" s="16" t="n"/>
      <c r="G60" s="27" t="n"/>
      <c r="I60" s="27" t="n"/>
    </row>
    <row r="61" ht="30" customHeight="1">
      <c r="A61" s="16" t="n"/>
      <c r="B61" s="25" t="n"/>
      <c r="C61" s="18" t="n"/>
      <c r="D61" s="26" t="n"/>
      <c r="E61" s="16" t="n"/>
      <c r="G61" s="27" t="n"/>
      <c r="I61" s="27" t="n"/>
    </row>
    <row r="62" ht="30" customHeight="1">
      <c r="A62" s="16" t="n"/>
      <c r="B62" s="25" t="n"/>
      <c r="C62" s="18" t="n"/>
      <c r="D62" s="26" t="n"/>
      <c r="E62" s="16" t="n"/>
      <c r="G62" s="27" t="n"/>
      <c r="I62" s="27" t="n"/>
    </row>
    <row r="63" ht="30" customHeight="1">
      <c r="A63" s="16" t="n"/>
      <c r="B63" s="25" t="n"/>
      <c r="C63" s="18" t="n"/>
      <c r="D63" s="26" t="n"/>
      <c r="E63" s="16" t="n"/>
      <c r="G63" s="27" t="n"/>
      <c r="I63" s="27" t="n"/>
    </row>
    <row r="64" ht="30" customHeight="1">
      <c r="A64" s="16" t="n"/>
      <c r="B64" s="25" t="n"/>
      <c r="C64" s="18" t="n"/>
      <c r="D64" s="26" t="n"/>
      <c r="E64" s="16" t="n"/>
      <c r="G64" s="27" t="n"/>
      <c r="I64" s="27" t="n"/>
    </row>
    <row r="65" ht="30" customHeight="1">
      <c r="A65" s="16" t="n"/>
      <c r="B65" s="25" t="n"/>
      <c r="C65" s="18" t="n"/>
      <c r="D65" s="26" t="n"/>
      <c r="E65" s="16" t="n"/>
      <c r="G65" s="27" t="n"/>
      <c r="I65" s="27" t="n"/>
    </row>
    <row r="66" ht="30" customHeight="1">
      <c r="A66" s="16" t="n"/>
      <c r="B66" s="25" t="n"/>
      <c r="C66" s="18" t="n"/>
      <c r="D66" s="26" t="n"/>
      <c r="E66" s="16" t="n"/>
      <c r="G66" s="27" t="n"/>
      <c r="I66" s="27" t="n"/>
    </row>
    <row r="67" ht="30" customHeight="1">
      <c r="A67" s="16" t="n"/>
      <c r="B67" s="25" t="n"/>
      <c r="C67" s="18" t="n"/>
      <c r="D67" s="26" t="n"/>
      <c r="E67" s="16" t="n"/>
      <c r="G67" s="27" t="n"/>
      <c r="I67" s="27" t="n"/>
    </row>
    <row r="68" ht="30" customHeight="1">
      <c r="A68" s="16" t="n"/>
      <c r="B68" s="25" t="n"/>
      <c r="C68" s="18" t="n"/>
      <c r="D68" s="26" t="n"/>
      <c r="E68" s="16" t="n"/>
      <c r="G68" s="27" t="n"/>
      <c r="I68" s="27" t="n"/>
    </row>
    <row r="69" ht="30" customHeight="1">
      <c r="A69" s="16" t="n"/>
      <c r="B69" s="25" t="n"/>
      <c r="C69" s="18" t="n"/>
      <c r="D69" s="26" t="n"/>
      <c r="E69" s="16" t="n"/>
      <c r="G69" s="27" t="n"/>
      <c r="I69" s="27" t="n"/>
    </row>
    <row r="70" ht="30" customHeight="1">
      <c r="A70" s="16" t="n"/>
      <c r="B70" s="25" t="n"/>
      <c r="C70" s="18" t="n"/>
      <c r="D70" s="26" t="n"/>
      <c r="E70" s="16" t="n"/>
      <c r="G70" s="27" t="n"/>
      <c r="I70" s="27" t="n"/>
    </row>
    <row r="71" ht="30" customHeight="1">
      <c r="A71" s="16" t="n"/>
      <c r="B71" s="25" t="n"/>
      <c r="C71" s="18" t="n"/>
      <c r="D71" s="26" t="n"/>
      <c r="E71" s="16" t="n"/>
      <c r="G71" s="27" t="n"/>
      <c r="I71" s="27" t="n"/>
    </row>
    <row r="72" ht="30" customHeight="1">
      <c r="A72" s="16" t="n"/>
      <c r="B72" s="25" t="n"/>
      <c r="C72" s="18" t="n"/>
      <c r="D72" s="26" t="n"/>
      <c r="E72" s="16" t="n"/>
      <c r="G72" s="27" t="n"/>
      <c r="I72" s="27" t="n"/>
    </row>
    <row r="73" ht="30" customHeight="1">
      <c r="A73" s="16" t="n"/>
      <c r="B73" s="25" t="n"/>
      <c r="C73" s="18" t="n"/>
      <c r="D73" s="26" t="n"/>
      <c r="E73" s="16" t="n"/>
      <c r="G73" s="27" t="n"/>
      <c r="I73" s="27" t="n"/>
    </row>
    <row r="74" ht="30" customHeight="1">
      <c r="A74" s="16" t="n"/>
      <c r="B74" s="25" t="n"/>
      <c r="C74" s="18" t="n"/>
      <c r="D74" s="26" t="n"/>
      <c r="E74" s="16" t="n"/>
      <c r="G74" s="27" t="n"/>
      <c r="I74" s="27" t="n"/>
    </row>
    <row r="75" ht="30" customHeight="1">
      <c r="A75" s="16" t="n"/>
      <c r="B75" s="25" t="n"/>
      <c r="C75" s="18" t="n"/>
      <c r="D75" s="26" t="n"/>
      <c r="E75" s="16" t="n"/>
      <c r="G75" s="27" t="n"/>
      <c r="I75" s="27" t="n"/>
    </row>
    <row r="76" ht="30" customHeight="1">
      <c r="A76" s="16" t="n"/>
      <c r="B76" s="25" t="n"/>
      <c r="C76" s="18" t="n"/>
      <c r="D76" s="26" t="n"/>
      <c r="E76" s="16" t="n"/>
      <c r="G76" s="27" t="n"/>
      <c r="I76" s="27" t="n"/>
    </row>
    <row r="77" ht="30" customHeight="1">
      <c r="A77" s="16" t="n"/>
      <c r="B77" s="25" t="n"/>
      <c r="C77" s="18" t="n"/>
      <c r="D77" s="26" t="n"/>
      <c r="E77" s="16" t="n"/>
      <c r="G77" s="27" t="n"/>
      <c r="I77" s="27" t="n"/>
    </row>
    <row r="78" ht="30" customHeight="1">
      <c r="A78" s="16" t="n"/>
      <c r="B78" s="25" t="n"/>
      <c r="C78" s="18" t="n"/>
      <c r="D78" s="26" t="n"/>
      <c r="E78" s="16" t="n"/>
      <c r="G78" s="27" t="n"/>
      <c r="I78" s="27" t="n"/>
    </row>
    <row r="79" ht="30" customHeight="1">
      <c r="A79" s="16" t="n"/>
      <c r="B79" s="25" t="n"/>
      <c r="C79" s="18" t="n"/>
      <c r="D79" s="26" t="n"/>
      <c r="E79" s="16" t="n"/>
      <c r="G79" s="27" t="n"/>
      <c r="I79" s="27" t="n"/>
    </row>
    <row r="80" ht="30" customHeight="1">
      <c r="A80" s="16" t="n"/>
      <c r="B80" s="25" t="n"/>
      <c r="C80" s="18" t="n"/>
      <c r="D80" s="26" t="n"/>
      <c r="E80" s="16" t="n"/>
      <c r="G80" s="27" t="n"/>
      <c r="I80" s="27" t="n"/>
    </row>
    <row r="81" ht="30" customHeight="1">
      <c r="A81" s="16" t="n"/>
      <c r="B81" s="25" t="n"/>
      <c r="C81" s="18" t="n"/>
      <c r="D81" s="26" t="n"/>
      <c r="E81" s="16" t="n"/>
      <c r="G81" s="27" t="n"/>
      <c r="I81" s="27" t="n"/>
    </row>
    <row r="82" ht="30" customHeight="1">
      <c r="A82" s="16" t="n"/>
      <c r="B82" s="25" t="n"/>
      <c r="C82" s="18" t="n"/>
      <c r="D82" s="26" t="n"/>
      <c r="E82" s="16" t="n"/>
      <c r="G82" s="27" t="n"/>
      <c r="I82" s="27" t="n"/>
    </row>
    <row r="83" ht="30" customHeight="1">
      <c r="A83" s="16" t="n"/>
      <c r="B83" s="25" t="n"/>
      <c r="C83" s="18" t="n"/>
      <c r="D83" s="26" t="n"/>
      <c r="E83" s="16" t="n"/>
      <c r="G83" s="27" t="n"/>
      <c r="I83" s="27" t="n"/>
    </row>
    <row r="84" ht="30" customHeight="1">
      <c r="A84" s="16" t="n"/>
      <c r="B84" s="25" t="n"/>
      <c r="C84" s="18" t="n"/>
      <c r="D84" s="26" t="n"/>
      <c r="E84" s="16" t="n"/>
      <c r="G84" s="27" t="n"/>
      <c r="I84" s="27" t="n"/>
    </row>
    <row r="85" ht="30" customHeight="1">
      <c r="A85" s="16" t="n"/>
      <c r="B85" s="25" t="n"/>
      <c r="C85" s="18" t="n"/>
      <c r="D85" s="26" t="n"/>
      <c r="E85" s="16" t="n"/>
      <c r="G85" s="27" t="n"/>
      <c r="I85" s="27" t="n"/>
    </row>
    <row r="86" ht="30" customHeight="1">
      <c r="A86" s="16" t="n"/>
      <c r="B86" s="25" t="n"/>
      <c r="C86" s="18" t="n"/>
      <c r="D86" s="26" t="n"/>
      <c r="E86" s="16" t="n"/>
      <c r="G86" s="27" t="n"/>
      <c r="I86" s="27" t="n"/>
    </row>
    <row r="87" ht="30" customHeight="1">
      <c r="A87" s="16" t="n"/>
      <c r="B87" s="25" t="n"/>
      <c r="C87" s="18" t="n"/>
      <c r="D87" s="26" t="n"/>
      <c r="E87" s="16" t="n"/>
      <c r="G87" s="27" t="n"/>
      <c r="I87" s="27" t="n"/>
    </row>
    <row r="88" ht="30" customHeight="1">
      <c r="A88" s="16" t="n"/>
      <c r="B88" s="25" t="n"/>
      <c r="C88" s="18" t="n"/>
      <c r="D88" s="26" t="n"/>
      <c r="E88" s="16" t="n"/>
      <c r="G88" s="27" t="n"/>
      <c r="I88" s="27" t="n"/>
    </row>
    <row r="89" ht="30" customHeight="1">
      <c r="A89" s="16" t="n"/>
      <c r="B89" s="25" t="n"/>
      <c r="C89" s="18" t="n"/>
      <c r="D89" s="26" t="n"/>
      <c r="E89" s="16" t="n"/>
      <c r="G89" s="27" t="n"/>
      <c r="I89" s="27" t="n"/>
    </row>
    <row r="90" ht="30" customHeight="1">
      <c r="A90" s="16" t="n"/>
      <c r="B90" s="25" t="n"/>
      <c r="C90" s="18" t="n"/>
      <c r="D90" s="26" t="n"/>
      <c r="E90" s="16" t="n"/>
      <c r="G90" s="27" t="n"/>
      <c r="I90" s="27" t="n"/>
    </row>
    <row r="91" ht="30" customHeight="1">
      <c r="A91" s="16" t="n"/>
      <c r="B91" s="25" t="n"/>
      <c r="C91" s="18" t="n"/>
      <c r="D91" s="26" t="n"/>
      <c r="E91" s="16" t="n"/>
      <c r="G91" s="27" t="n"/>
      <c r="I91" s="27" t="n"/>
    </row>
    <row r="92" ht="30" customHeight="1">
      <c r="A92" s="16" t="n"/>
      <c r="B92" s="25" t="n"/>
      <c r="C92" s="18" t="n"/>
      <c r="D92" s="26" t="n"/>
      <c r="E92" s="16" t="n"/>
      <c r="G92" s="27" t="n"/>
      <c r="I92" s="27" t="n"/>
    </row>
    <row r="93" ht="30" customHeight="1">
      <c r="A93" s="16" t="n"/>
      <c r="B93" s="25" t="n"/>
      <c r="C93" s="18" t="n"/>
      <c r="D93" s="26" t="n"/>
      <c r="E93" s="16" t="n"/>
      <c r="G93" s="27" t="n"/>
      <c r="I93" s="27" t="n"/>
    </row>
    <row r="94" ht="30" customHeight="1">
      <c r="A94" s="16" t="n"/>
      <c r="B94" s="25" t="n"/>
      <c r="C94" s="18" t="n"/>
      <c r="D94" s="26" t="n"/>
      <c r="E94" s="16" t="n"/>
      <c r="G94" s="27" t="n"/>
      <c r="I94" s="27" t="n"/>
    </row>
    <row r="95" ht="30" customHeight="1">
      <c r="A95" s="16" t="n"/>
      <c r="B95" s="25" t="n"/>
      <c r="C95" s="18" t="n"/>
      <c r="D95" s="26" t="n"/>
      <c r="E95" s="16" t="n"/>
      <c r="G95" s="27" t="n"/>
      <c r="I95" s="27" t="n"/>
    </row>
    <row r="96" ht="30" customHeight="1">
      <c r="A96" s="16" t="n"/>
      <c r="B96" s="25" t="n"/>
      <c r="C96" s="18" t="n"/>
      <c r="D96" s="26" t="n"/>
      <c r="E96" s="16" t="n"/>
      <c r="G96" s="27" t="n"/>
      <c r="I96" s="27" t="n"/>
    </row>
    <row r="97" ht="30" customHeight="1">
      <c r="A97" s="16" t="n"/>
      <c r="B97" s="25" t="n"/>
      <c r="C97" s="18" t="n"/>
      <c r="D97" s="26" t="n"/>
      <c r="E97" s="16" t="n"/>
      <c r="G97" s="27" t="n"/>
      <c r="I97" s="27" t="n"/>
    </row>
    <row r="98" ht="30" customHeight="1">
      <c r="A98" s="16" t="n"/>
      <c r="B98" s="25" t="n"/>
      <c r="C98" s="18" t="n"/>
      <c r="D98" s="26" t="n"/>
      <c r="E98" s="16" t="n"/>
      <c r="G98" s="27" t="n"/>
      <c r="I98" s="27" t="n"/>
    </row>
    <row r="99" ht="30" customHeight="1">
      <c r="A99" s="16" t="n"/>
      <c r="B99" s="25" t="n"/>
      <c r="C99" s="18" t="n"/>
      <c r="D99" s="26" t="n"/>
      <c r="E99" s="16" t="n"/>
      <c r="G99" s="27" t="n"/>
      <c r="I99" s="27" t="n"/>
    </row>
    <row r="100" ht="30" customHeight="1">
      <c r="A100" s="16" t="n"/>
      <c r="B100" s="25" t="n"/>
      <c r="C100" s="18" t="n"/>
      <c r="D100" s="26" t="n"/>
      <c r="E100" s="16" t="n"/>
      <c r="G100" s="27" t="n"/>
      <c r="I100" s="27" t="n"/>
    </row>
    <row r="101" ht="30" customHeight="1">
      <c r="A101" s="16" t="n"/>
      <c r="B101" s="25" t="n"/>
      <c r="C101" s="18" t="n"/>
      <c r="D101" s="26" t="n"/>
      <c r="E101" s="16" t="n"/>
      <c r="G101" s="27" t="n"/>
      <c r="I101" s="27" t="n"/>
    </row>
    <row r="102" ht="30" customHeight="1">
      <c r="A102" s="16" t="n"/>
      <c r="B102" s="25" t="n"/>
      <c r="C102" s="18" t="n"/>
      <c r="D102" s="26" t="n"/>
      <c r="E102" s="16" t="n"/>
      <c r="G102" s="27" t="n"/>
      <c r="I102" s="27" t="n"/>
    </row>
    <row r="103" ht="30" customHeight="1">
      <c r="A103" s="16" t="n"/>
      <c r="B103" s="25" t="n"/>
      <c r="C103" s="18" t="n"/>
      <c r="D103" s="26" t="n"/>
      <c r="E103" s="16" t="n"/>
      <c r="G103" s="27" t="n"/>
      <c r="I103" s="27" t="n"/>
    </row>
    <row r="104" ht="30" customHeight="1">
      <c r="A104" s="16" t="n"/>
      <c r="B104" s="25" t="n"/>
      <c r="C104" s="18" t="n"/>
      <c r="D104" s="26" t="n"/>
      <c r="E104" s="16" t="n"/>
      <c r="G104" s="27" t="n"/>
      <c r="I104" s="27" t="n"/>
    </row>
  </sheetData>
  <autoFilter ref="A4:E104"/>
  <mergeCells count="1">
    <mergeCell ref="A1:L1"/>
  </mergeCells>
  <dataValidations count="3">
    <dataValidation sqref="B5:B104" showDropDown="0" showInputMessage="0" showErrorMessage="1" allowBlank="0" errorTitle="Duración no válida" error="Introduzca una duración dentro de los límites editables." type="decimal" operator="between">
      <formula1>$L$10</formula1>
      <formula2>$L$11</formula2>
    </dataValidation>
    <dataValidation sqref="C5:C104" showDropDown="0" showInputMessage="0" showErrorMessage="1" allowBlank="0" errorTitle="Capacidad no válida" error="Introduzca una capacidad entera dentro del límite editable." type="whole" operator="between">
      <formula1>1</formula1>
      <formula2>$L$7</formula2>
    </dataValidation>
    <dataValidation sqref="D5:D104" showDropDown="0" showInputMessage="0" showErrorMessage="1" allowBlank="0" errorTitle="Tarifa no válida" error="Introduzca una tarifa no negativa dentro del límite editable." type="decimal" operator="between">
      <formula1>0</formula1>
      <formula2>$L$12</formula2>
    </dataValidation>
  </dataValidations>
  <pageMargins left="0.3" right="0.3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2026-09-11T20:24:48Z</dcterms:created>
  <dcterms:modified xmlns:dcterms="http://purl.org/dc/terms/" xmlns:xsi="http://www.w3.org/2001/XMLSchema-instance" xsi:type="dcterms:W3CDTF">2026-09-11T20:24:49+00:00Z</dcterms:modified>
</cp:coreProperties>
</file>