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Puntos de encuentro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1" hidden="1">'Puntos de encuentro'!$A$3:$O$103</definedName>
    <definedName name="_xlnm._FilterDatabase" localSheetId="2" hidden="1">'Parámetros'!$A$2:$F$8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dd/mm/yyyy hh:mm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263442"/>
      <sz val="10"/>
    </font>
    <font>
      <name val="Calibri"/>
      <b val="1"/>
      <color rgb="0017253A"/>
      <sz val="10"/>
    </font>
    <font>
      <name val="Calibri"/>
      <b val="1"/>
      <color rgb="000F6B45"/>
      <sz val="14"/>
    </font>
  </fonts>
  <fills count="7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EAF3F5"/>
      </patternFill>
    </fill>
    <fill>
      <patternFill patternType="solid">
        <fgColor rgb="00FFF6E8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  <border>
      <left/>
      <right/>
      <top style="thin">
        <color rgb="00CAD4DD"/>
      </top>
      <bottom/>
      <diagonal/>
    </border>
    <border>
      <left/>
      <right style="thin">
        <color rgb="00CAD4DD"/>
      </right>
      <top style="thin">
        <color rgb="00CAD4DD"/>
      </top>
      <bottom/>
      <diagonal/>
    </border>
    <border>
      <left/>
      <right/>
      <top style="thin">
        <color rgb="00CAD4DD"/>
      </top>
      <bottom style="thin">
        <color rgb="00CAD4DD"/>
      </bottom>
      <diagonal/>
    </border>
    <border>
      <left/>
      <right style="thin">
        <color rgb="00CAD4DD"/>
      </right>
      <top style="thin">
        <color rgb="00CAD4DD"/>
      </top>
      <bottom style="thin">
        <color rgb="00CAD4DD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4" fillId="4" borderId="1" applyAlignment="1" pivotButton="0" quotePrefix="0" xfId="0">
      <alignment horizontal="left" vertical="center" wrapText="1"/>
    </xf>
    <xf numFmtId="1" fontId="5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6" fontId="0" fillId="0" borderId="0" pivotButton="0" quotePrefix="0" xfId="0"/>
    <xf numFmtId="166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6" fontId="0" fillId="0" borderId="0" pivotButton="0" quotePrefix="0" xfId="0"/>
    <xf numFmtId="166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D65537"/>
        <sz val="10"/>
      </font>
      <fill>
        <patternFill patternType="solid">
          <fgColor rgb="00FCE8E3"/>
        </patternFill>
      </fill>
    </dxf>
    <dxf>
      <font>
        <name val="Calibri"/>
        <b val="1"/>
        <color rgb="007A5210"/>
        <sz val="10"/>
      </font>
      <fill>
        <patternFill patternType="solid">
          <fgColor rgb="00FFF1CC"/>
        </patternFill>
      </fill>
    </dxf>
    <dxf>
      <font>
        <name val="Calibri"/>
        <b val="1"/>
        <color rgb="000F6B45"/>
        <sz val="10"/>
      </font>
      <fill>
        <patternFill patternType="solid">
          <fgColor rgb="00E7F3E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Reuniones por estado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'Resumen'!B9</f>
            </strRef>
          </tx>
          <spPr>
            <a:solidFill xmlns:a="http://schemas.openxmlformats.org/drawingml/2006/main">
              <a:srgbClr val="006D77"/>
            </a:solidFill>
            <a:ln xmlns:a="http://schemas.openxmlformats.org/drawingml/2006/main">
              <a:solidFill>
                <a:srgbClr val="006D77"/>
              </a:solidFill>
              <a:prstDash val="solid"/>
            </a:ln>
          </spPr>
          <cat>
            <numRef>
              <f>'Resumen'!$A$10:$A$14</f>
            </numRef>
          </cat>
          <val>
            <numRef>
              <f>'Resumen'!$B$10:$B$14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Reuniones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8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253A"/>
    <outlinePr summaryBelow="1" summaryRight="1"/>
    <pageSetUpPr fitToPage="1"/>
  </sheetPr>
  <dimension ref="A1:H14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17" customWidth="1" min="2" max="2"/>
    <col width="4" customWidth="1" min="3" max="3"/>
    <col width="29" customWidth="1" min="4" max="4"/>
    <col width="19" customWidth="1" min="5" max="5"/>
    <col width="4" customWidth="1" min="6" max="6"/>
    <col width="18" customWidth="1" min="7" max="7"/>
    <col width="18" customWidth="1" min="8" max="8"/>
  </cols>
  <sheetData>
    <row r="1" ht="28" customHeight="1">
      <c r="A1" s="1" t="inlineStr">
        <is>
          <t>Resumen del plan de puntos de encuentro</t>
        </is>
      </c>
      <c r="B1" s="2" t="n"/>
      <c r="C1" s="2" t="n"/>
      <c r="D1" s="2" t="n"/>
      <c r="E1" s="2" t="n"/>
      <c r="F1" s="2" t="n"/>
      <c r="G1" s="2" t="n"/>
      <c r="H1" s="3" t="n"/>
    </row>
    <row r="2"/>
    <row r="3">
      <c r="A3" s="4" t="inlineStr">
        <is>
          <t>Reuniones registradas</t>
        </is>
      </c>
      <c r="B3" s="5">
        <f>COUNTIF('Puntos de encuentro'!$A$4:$A$103,"&lt;&gt;")</f>
        <v/>
      </c>
      <c r="D3" s="4" t="inlineStr">
        <is>
          <t>Primera fecha planificada</t>
        </is>
      </c>
      <c r="E3" s="27">
        <f>IF(COUNT('Puntos de encuentro'!$E$4:$E$103)=0,"",MIN('Puntos de encuentro'!$E$4:INDEX('Puntos de encuentro'!$E:$E,103)))</f>
        <v/>
      </c>
    </row>
    <row r="4">
      <c r="A4" s="4" t="inlineStr">
        <is>
          <t>Personas previstas</t>
        </is>
      </c>
      <c r="B4" s="5">
        <f>IF(B3=0,"",SUM('Puntos de encuentro'!$I$4:$I$103))</f>
        <v/>
      </c>
      <c r="D4" s="4" t="inlineStr">
        <is>
          <t>Última fecha planificada</t>
        </is>
      </c>
      <c r="E4" s="27">
        <f>IF(COUNT('Puntos de encuentro'!$E$4:$E$103)=0,"",MAX('Puntos de encuentro'!$E$4:INDEX('Puntos de encuentro'!$E:$E,103)))</f>
        <v/>
      </c>
    </row>
    <row r="5">
      <c r="A5" s="4" t="inlineStr">
        <is>
          <t>Próximas para comprobar</t>
        </is>
      </c>
      <c r="B5" s="5">
        <f>IFERROR(COUNTIFS('Puntos de encuentro'!$P$4:$P$103,"&gt;="&amp;NOW(),'Puntos de encuentro'!$P$4:$P$103,"&lt;="&amp;NOW()+'Parámetros'!$B$3/24,'Puntos de encuentro'!$M$4:$M$103,"&lt;&gt;"&amp;'Parámetros'!$F$6,'Puntos de encuentro'!$M$4:$M$103,"&lt;&gt;"&amp;'Parámetros'!$F$5),0)</f>
        <v/>
      </c>
      <c r="D5" s="4" t="inlineStr">
        <is>
          <t>Reuniones completadas</t>
        </is>
      </c>
      <c r="E5" s="5">
        <f>COUNTIF('Puntos de encuentro'!$M$4:$M$103,'Parámetros'!$F$5)</f>
        <v/>
      </c>
    </row>
    <row r="6">
      <c r="A6" s="4" t="inlineStr">
        <is>
          <t>Avisos para comprobación</t>
        </is>
      </c>
      <c r="B6" s="5">
        <f>COUNTIF('Puntos de encuentro'!$O$4:$O$103,"Revisar datos")+COUNTIF('Puntos de encuentro'!$O$4:$O$103,"Hora superada")+COUNTIF('Puntos de encuentro'!$O$4:$O$103,"Próximo: comprobar")</f>
        <v/>
      </c>
      <c r="D6" s="4" t="inlineStr">
        <is>
          <t>Reuniones canceladas</t>
        </is>
      </c>
      <c r="E6" s="5">
        <f>COUNTIF('Puntos de encuentro'!$M$4:$M$103,'Parámetros'!$F$6)</f>
        <v/>
      </c>
    </row>
    <row r="7"/>
    <row r="8"/>
    <row r="9">
      <c r="A9" s="7" t="inlineStr">
        <is>
          <t>Estado</t>
        </is>
      </c>
      <c r="B9" s="7" t="inlineStr">
        <is>
          <t>Reuniones</t>
        </is>
      </c>
    </row>
    <row r="10">
      <c r="A10" s="8">
        <f>'Parámetros'!$F$3</f>
        <v/>
      </c>
      <c r="B10" s="9">
        <f>IF(A10="","",COUNTIF('Puntos de encuentro'!$M$4:$M$103,A10))</f>
        <v/>
      </c>
    </row>
    <row r="11">
      <c r="A11" s="10">
        <f>'Parámetros'!$F$4</f>
        <v/>
      </c>
      <c r="B11" s="11">
        <f>IF(A11="","",COUNTIF('Puntos de encuentro'!$M$4:$M$103,A11))</f>
        <v/>
      </c>
    </row>
    <row r="12">
      <c r="A12" s="8">
        <f>'Parámetros'!$F$5</f>
        <v/>
      </c>
      <c r="B12" s="9">
        <f>IF(A12="","",COUNTIF('Puntos de encuentro'!$M$4:$M$103,A12))</f>
        <v/>
      </c>
    </row>
    <row r="13">
      <c r="A13" s="10">
        <f>'Parámetros'!$F$6</f>
        <v/>
      </c>
      <c r="B13" s="11">
        <f>IF(A13="","",COUNTIF('Puntos de encuentro'!$M$4:$M$103,A13))</f>
        <v/>
      </c>
    </row>
    <row r="14">
      <c r="A14" s="8">
        <f>'Parámetros'!$F$7</f>
        <v/>
      </c>
      <c r="B14" s="9">
        <f>IF(A14="","",COUNTIF('Puntos de encuentro'!$M$4:$M$103,A14))</f>
        <v/>
      </c>
    </row>
  </sheetData>
  <mergeCells count="1">
    <mergeCell ref="A1:H1"/>
  </mergeCells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06D77"/>
    <outlinePr summaryBelow="1" summaryRight="1"/>
    <pageSetUpPr fitToPage="1"/>
  </sheetPr>
  <dimension ref="A1:S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28" customWidth="1" min="3" max="3"/>
    <col width="22" customWidth="1" min="4" max="4"/>
    <col width="13" customWidth="1" min="5" max="5"/>
    <col width="10" customWidth="1" min="6" max="6"/>
    <col width="36" customWidth="1" min="7" max="7"/>
    <col width="27" customWidth="1" min="8" max="8"/>
    <col width="11" customWidth="1" min="9" max="9"/>
    <col width="20" customWidth="1" min="10" max="10"/>
    <col width="30" customWidth="1" min="11" max="11"/>
    <col width="23" customWidth="1" min="12" max="12"/>
    <col width="15" customWidth="1" min="13" max="13"/>
    <col width="20" customWidth="1" min="14" max="14"/>
    <col width="2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</cols>
  <sheetData>
    <row r="1" ht="28" customHeight="1">
      <c r="A1" s="1" t="inlineStr">
        <is>
          <t>Plan operativo de puntos de encuentro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n"/>
    </row>
    <row r="2" ht="22" customHeight="1">
      <c r="A2" s="12" t="inlineStr">
        <is>
          <t>Celdas crema: entradas editables. Los avisos solicitan una comprobación humana.</t>
        </is>
      </c>
      <c r="Q2">
        <f>'Parámetros'!$D$3</f>
        <v/>
      </c>
      <c r="R2">
        <f>'Parámetros'!$F$3</f>
        <v/>
      </c>
      <c r="S2">
        <f>'Parámetros'!$B$3</f>
        <v/>
      </c>
    </row>
    <row r="3" ht="38" customHeight="1">
      <c r="A3" s="13" t="inlineStr">
        <is>
          <t>Expediente</t>
        </is>
      </c>
      <c r="B3" s="13" t="inlineStr">
        <is>
          <t>Salida</t>
        </is>
      </c>
      <c r="C3" s="13" t="inlineStr">
        <is>
          <t>Viajero o grupo</t>
        </is>
      </c>
      <c r="D3" s="13" t="inlineStr">
        <is>
          <t>Servicio</t>
        </is>
      </c>
      <c r="E3" s="13" t="inlineStr">
        <is>
          <t>Fecha</t>
        </is>
      </c>
      <c r="F3" s="13" t="inlineStr">
        <is>
          <t>Hora</t>
        </is>
      </c>
      <c r="G3" s="13" t="inlineStr">
        <is>
          <t>Punto de encuentro</t>
        </is>
      </c>
      <c r="H3" s="13" t="inlineStr">
        <is>
          <t>Contacto operativo</t>
        </is>
      </c>
      <c r="I3" s="13" t="inlineStr">
        <is>
          <t>Personas</t>
        </is>
      </c>
      <c r="J3" s="13" t="inlineStr">
        <is>
          <t>Tolerancia (min; vacío = predet.)</t>
        </is>
      </c>
      <c r="K3" s="13" t="inlineStr">
        <is>
          <t>Proveedor</t>
        </is>
      </c>
      <c r="L3" s="13" t="inlineStr">
        <is>
          <t>Responsable</t>
        </is>
      </c>
      <c r="M3" s="13" t="inlineStr">
        <is>
          <t>Estado</t>
        </is>
      </c>
      <c r="N3" s="13" t="inlineStr">
        <is>
          <t>Fin de espera</t>
        </is>
      </c>
      <c r="O3" s="13" t="inlineStr">
        <is>
          <t>Aviso de comprobación</t>
        </is>
      </c>
      <c r="P3" t="inlineStr">
        <is>
          <t>Fecha y hora auxiliar</t>
        </is>
      </c>
      <c r="Q3">
        <f>'Parámetros'!$D$4</f>
        <v/>
      </c>
      <c r="R3">
        <f>'Parámetros'!$F$4</f>
        <v/>
      </c>
      <c r="S3">
        <f>'Parámetros'!$B$4</f>
        <v/>
      </c>
    </row>
    <row r="4">
      <c r="A4" s="14" t="inlineStr">
        <is>
          <t>EXP-FIC-26-001</t>
        </is>
      </c>
      <c r="B4" s="14" t="inlineStr">
        <is>
          <t>Salida ficticia Costa 01</t>
        </is>
      </c>
      <c r="C4" s="14" t="inlineStr">
        <is>
          <t>Grupo viajero ficticio Azahar</t>
        </is>
      </c>
      <c r="D4" s="14" t="inlineStr">
        <is>
          <t>Visita guiada</t>
        </is>
      </c>
      <c r="E4" s="28" t="n">
        <v>46247</v>
      </c>
      <c r="F4" s="29" t="n">
        <v>0.3333333333333333</v>
      </c>
      <c r="G4" s="14" t="inlineStr">
        <is>
          <t>Plaza inventada del Faro, hito Ámbar</t>
        </is>
      </c>
      <c r="H4" s="14" t="inlineStr">
        <is>
          <t>Puesto ficticio Ámbar</t>
        </is>
      </c>
      <c r="I4" s="17" t="n">
        <v>1</v>
      </c>
      <c r="J4" s="17" t="n">
        <v>0</v>
      </c>
      <c r="K4" s="14" t="inlineStr">
        <is>
          <t>Proveedor ficticio Brújula, S.L.</t>
        </is>
      </c>
      <c r="L4" s="14" t="inlineStr">
        <is>
          <t>Responsable ficticio A</t>
        </is>
      </c>
      <c r="M4" s="18" t="inlineStr">
        <is>
          <t>Completado</t>
        </is>
      </c>
      <c r="N4" s="30">
        <f>IF($A4="","",IF(AND(ISNUMBER($E4),ISNUMBER($F4)),IFERROR($E4+$F4+IF(ISNUMBER($J4),$J4,$S$5)/1440,""),""))</f>
        <v/>
      </c>
      <c r="O4" s="8">
        <f>IF($A4="","",IF(OR($B4="",$C4="",$D4="",$E4="",$F4="",$G4="",$H4="",$I4="",$K4="",$L4="",$M4=""),"Revisar datos",IF(OR(NOT(ISNUMBER($E4)),NOT(ISNUMBER($F4)),NOT(ISNUMBER($I4))),"Revisar datos",IF($M4=$R$6,"Revisar datos",IF($M4=$R$5,"Sin acción",IF($M4=$R$4,"Cerrado",IF($P4&lt;NOW(),"Hora superada",IF($P4&lt;=NOW()+IFERROR($S$2/24,0),"Próximo: comprobar","Planificado"))))))))</f>
        <v/>
      </c>
      <c r="P4" s="31">
        <f>IF($A4="","",IF(AND(ISNUMBER($E4),ISNUMBER($F4)),$E4+$F4,""))</f>
        <v/>
      </c>
      <c r="Q4">
        <f>'Parámetros'!$D$5</f>
        <v/>
      </c>
      <c r="R4">
        <f>'Parámetros'!$F$5</f>
        <v/>
      </c>
      <c r="S4">
        <f>'Parámetros'!$B$5</f>
        <v/>
      </c>
    </row>
    <row r="5">
      <c r="A5" s="14" t="inlineStr">
        <is>
          <t>EXP-FIC-26-002</t>
        </is>
      </c>
      <c r="B5" s="14" t="inlineStr">
        <is>
          <t>Salida ficticia Sierra 02</t>
        </is>
      </c>
      <c r="C5" s="14" t="inlineStr">
        <is>
          <t>Grupo viajero ficticio Nube</t>
        </is>
      </c>
      <c r="D5" s="14" t="inlineStr">
        <is>
          <t>Traslado de salida</t>
        </is>
      </c>
      <c r="E5" s="28" t="n">
        <v>46276</v>
      </c>
      <c r="F5" s="29" t="n">
        <v>0.78125</v>
      </c>
      <c r="G5" s="14" t="inlineStr">
        <is>
          <t>Terminal simulada Norte, puerta Beta</t>
        </is>
      </c>
      <c r="H5" s="14" t="inlineStr">
        <is>
          <t>Mostrador ficticio Beta</t>
        </is>
      </c>
      <c r="I5" s="17" t="n">
        <v>12</v>
      </c>
      <c r="J5" s="17" t="n">
        <v>10</v>
      </c>
      <c r="K5" s="14" t="inlineStr">
        <is>
          <t>Proveedor ficticio Horizonte, S.L.</t>
        </is>
      </c>
      <c r="L5" s="14" t="inlineStr">
        <is>
          <t>Responsable ficticio B</t>
        </is>
      </c>
      <c r="M5" s="18" t="inlineStr">
        <is>
          <t>Cancelado</t>
        </is>
      </c>
      <c r="N5" s="32">
        <f>IF($A5="","",IF(AND(ISNUMBER($E5),ISNUMBER($F5)),IFERROR($E5+$F5+IF(ISNUMBER($J5),$J5,$S$5)/1440,""),""))</f>
        <v/>
      </c>
      <c r="O5" s="10">
        <f>IF($A5="","",IF(OR($B5="",$C5="",$D5="",$E5="",$F5="",$G5="",$H5="",$I5="",$K5="",$L5="",$M5=""),"Revisar datos",IF(OR(NOT(ISNUMBER($E5)),NOT(ISNUMBER($F5)),NOT(ISNUMBER($I5))),"Revisar datos",IF($M5=$R$6,"Revisar datos",IF($M5=$R$5,"Sin acción",IF($M5=$R$4,"Cerrado",IF($P5&lt;NOW(),"Hora superada",IF($P5&lt;=NOW()+IFERROR($S$2/24,0),"Próximo: comprobar","Planificado"))))))))</f>
        <v/>
      </c>
      <c r="P5" s="31">
        <f>IF($A5="","",IF(AND(ISNUMBER($E5),ISNUMBER($F5)),$E5+$F5,""))</f>
        <v/>
      </c>
      <c r="Q5">
        <f>'Parámetros'!$D$6</f>
        <v/>
      </c>
      <c r="R5">
        <f>'Parámetros'!$F$6</f>
        <v/>
      </c>
      <c r="S5">
        <f>'Parámetros'!$B$6</f>
        <v/>
      </c>
    </row>
    <row r="6">
      <c r="A6" s="14" t="inlineStr">
        <is>
          <t>EXP-FIC-26-003</t>
        </is>
      </c>
      <c r="B6" s="14" t="inlineStr">
        <is>
          <t>Salida ficticia Isla 03</t>
        </is>
      </c>
      <c r="C6" s="14" t="inlineStr">
        <is>
          <t>Grupo viajero ficticio Coral</t>
        </is>
      </c>
      <c r="D6" s="14" t="inlineStr">
        <is>
          <t>Traslado de llegada</t>
        </is>
      </c>
      <c r="E6" s="28" t="n">
        <v>46277</v>
      </c>
      <c r="F6" s="29" t="n">
        <v>0.9993055555555556</v>
      </c>
      <c r="G6" s="14" t="inlineStr">
        <is>
          <t>Vestíbulo inventado Mar, columna Coral</t>
        </is>
      </c>
      <c r="H6" s="14" t="inlineStr">
        <is>
          <t>Recepción ficticia Coral</t>
        </is>
      </c>
      <c r="I6" s="17" t="n">
        <v>8</v>
      </c>
      <c r="J6" s="17" t="n">
        <v>15</v>
      </c>
      <c r="K6" s="14" t="inlineStr">
        <is>
          <t>Proveedor ficticio Rumbo, S.L.</t>
        </is>
      </c>
      <c r="L6" s="14" t="inlineStr">
        <is>
          <t>Responsable ficticio C</t>
        </is>
      </c>
      <c r="M6" s="18" t="inlineStr">
        <is>
          <t>Confirmado</t>
        </is>
      </c>
      <c r="N6" s="30">
        <f>IF($A6="","",IF(AND(ISNUMBER($E6),ISNUMBER($F6)),IFERROR($E6+$F6+IF(ISNUMBER($J6),$J6,$S$5)/1440,""),""))</f>
        <v/>
      </c>
      <c r="O6" s="8">
        <f>IF($A6="","",IF(OR($B6="",$C6="",$D6="",$E6="",$F6="",$G6="",$H6="",$I6="",$K6="",$L6="",$M6=""),"Revisar datos",IF(OR(NOT(ISNUMBER($E6)),NOT(ISNUMBER($F6)),NOT(ISNUMBER($I6))),"Revisar datos",IF($M6=$R$6,"Revisar datos",IF($M6=$R$5,"Sin acción",IF($M6=$R$4,"Cerrado",IF($P6&lt;NOW(),"Hora superada",IF($P6&lt;=NOW()+IFERROR($S$2/24,0),"Próximo: comprobar","Planificado"))))))))</f>
        <v/>
      </c>
      <c r="P6" s="31">
        <f>IF($A6="","",IF(AND(ISNUMBER($E6),ISNUMBER($F6)),$E6+$F6,""))</f>
        <v/>
      </c>
      <c r="Q6">
        <f>'Parámetros'!$D$7</f>
        <v/>
      </c>
      <c r="R6">
        <f>'Parámetros'!$F$7</f>
        <v/>
      </c>
      <c r="S6">
        <f>'Parámetros'!$B$7</f>
        <v/>
      </c>
    </row>
    <row r="7">
      <c r="A7" s="14" t="inlineStr">
        <is>
          <t>EXP-FIC-26-004</t>
        </is>
      </c>
      <c r="B7" s="14" t="inlineStr">
        <is>
          <t>Salida ficticia Valle 04</t>
        </is>
      </c>
      <c r="C7" s="14" t="inlineStr">
        <is>
          <t>Grupo viajero ficticio Olivo</t>
        </is>
      </c>
      <c r="D7" s="14" t="inlineStr">
        <is>
          <t>Excursión</t>
        </is>
      </c>
      <c r="E7" s="28" t="n">
        <v>46278</v>
      </c>
      <c r="F7" s="29" t="n">
        <v>0.3125</v>
      </c>
      <c r="G7" s="14" t="inlineStr">
        <is>
          <t>Mirador simulado Verde, panel Uno</t>
        </is>
      </c>
      <c r="H7" s="14" t="inlineStr">
        <is>
          <t>Guía ficticio Verde</t>
        </is>
      </c>
      <c r="I7" s="17" t="n">
        <v>24</v>
      </c>
      <c r="J7" s="17" t="n"/>
      <c r="K7" s="14" t="inlineStr">
        <is>
          <t>Proveedor ficticio Sendero, S.L.</t>
        </is>
      </c>
      <c r="L7" s="14" t="inlineStr">
        <is>
          <t>Responsable ficticio D</t>
        </is>
      </c>
      <c r="M7" s="18" t="inlineStr">
        <is>
          <t>Pendiente</t>
        </is>
      </c>
      <c r="N7" s="32">
        <f>IF($A7="","",IF(AND(ISNUMBER($E7),ISNUMBER($F7)),IFERROR($E7+$F7+IF(ISNUMBER($J7),$J7,$S$5)/1440,""),""))</f>
        <v/>
      </c>
      <c r="O7" s="10">
        <f>IF($A7="","",IF(OR($B7="",$C7="",$D7="",$E7="",$F7="",$G7="",$H7="",$I7="",$K7="",$L7="",$M7=""),"Revisar datos",IF(OR(NOT(ISNUMBER($E7)),NOT(ISNUMBER($F7)),NOT(ISNUMBER($I7))),"Revisar datos",IF($M7=$R$6,"Revisar datos",IF($M7=$R$5,"Sin acción",IF($M7=$R$4,"Cerrado",IF($P7&lt;NOW(),"Hora superada",IF($P7&lt;=NOW()+IFERROR($S$2/24,0),"Próximo: comprobar","Planificado"))))))))</f>
        <v/>
      </c>
      <c r="P7" s="31">
        <f>IF($A7="","",IF(AND(ISNUMBER($E7),ISNUMBER($F7)),$E7+$F7,""))</f>
        <v/>
      </c>
      <c r="Q7">
        <f>'Parámetros'!$D$8</f>
        <v/>
      </c>
      <c r="S7">
        <f>'Parámetros'!$B$8</f>
        <v/>
      </c>
    </row>
    <row r="8">
      <c r="A8" s="14" t="inlineStr">
        <is>
          <t>EXP-FIC-26-005</t>
        </is>
      </c>
      <c r="B8" s="14" t="inlineStr">
        <is>
          <t>Salida ficticia Ciudad 05</t>
        </is>
      </c>
      <c r="C8" s="14" t="inlineStr">
        <is>
          <t>Grupo viajero ficticio Mosaico</t>
        </is>
      </c>
      <c r="D8" s="14" t="inlineStr">
        <is>
          <t>Asistencia local</t>
        </is>
      </c>
      <c r="E8" s="28" t="n">
        <v>46279</v>
      </c>
      <c r="F8" s="29" t="n">
        <v>0.4270833333333333</v>
      </c>
      <c r="G8" s="14" t="inlineStr">
        <is>
          <t>Patio inventado Central, arco Azul</t>
        </is>
      </c>
      <c r="H8" s="14" t="inlineStr">
        <is>
          <t>Puesto ficticio Azul</t>
        </is>
      </c>
      <c r="I8" s="17" t="n">
        <v>16</v>
      </c>
      <c r="J8" s="17" t="n">
        <v>20</v>
      </c>
      <c r="K8" s="14" t="inlineStr">
        <is>
          <t>Proveedor ficticio Enlace, S.L.</t>
        </is>
      </c>
      <c r="L8" s="14" t="inlineStr">
        <is>
          <t>Responsable ficticio E</t>
        </is>
      </c>
      <c r="M8" s="18" t="inlineStr">
        <is>
          <t>Revisar</t>
        </is>
      </c>
      <c r="N8" s="30">
        <f>IF($A8="","",IF(AND(ISNUMBER($E8),ISNUMBER($F8)),IFERROR($E8+$F8+IF(ISNUMBER($J8),$J8,$S$5)/1440,""),""))</f>
        <v/>
      </c>
      <c r="O8" s="8">
        <f>IF($A8="","",IF(OR($B8="",$C8="",$D8="",$E8="",$F8="",$G8="",$H8="",$I8="",$K8="",$L8="",$M8=""),"Revisar datos",IF(OR(NOT(ISNUMBER($E8)),NOT(ISNUMBER($F8)),NOT(ISNUMBER($I8))),"Revisar datos",IF($M8=$R$6,"Revisar datos",IF($M8=$R$5,"Sin acción",IF($M8=$R$4,"Cerrado",IF($P8&lt;NOW(),"Hora superada",IF($P8&lt;=NOW()+IFERROR($S$2/24,0),"Próximo: comprobar","Planificado"))))))))</f>
        <v/>
      </c>
      <c r="P8" s="31">
        <f>IF($A8="","",IF(AND(ISNUMBER($E8),ISNUMBER($F8)),$E8+$F8,""))</f>
        <v/>
      </c>
    </row>
    <row r="9">
      <c r="A9" s="14" t="inlineStr">
        <is>
          <t>EXP-FIC-26-006</t>
        </is>
      </c>
      <c r="B9" s="14" t="inlineStr">
        <is>
          <t>Salida ficticia Ruta 06</t>
        </is>
      </c>
      <c r="C9" s="14" t="inlineStr">
        <is>
          <t>Grupo viajero ficticio Estrella</t>
        </is>
      </c>
      <c r="D9" s="14" t="inlineStr">
        <is>
          <t>Conexión interna</t>
        </is>
      </c>
      <c r="E9" s="28" t="n">
        <v>46284</v>
      </c>
      <c r="F9" s="29" t="n">
        <v>0</v>
      </c>
      <c r="G9" s="14" t="inlineStr">
        <is>
          <t>Andén simulado Cero, señal Estrella</t>
        </is>
      </c>
      <c r="H9" s="14" t="inlineStr">
        <is>
          <t>Coordinación ficticia Estrella</t>
        </is>
      </c>
      <c r="I9" s="17" t="n">
        <v>6</v>
      </c>
      <c r="J9" s="17" t="n">
        <v>5</v>
      </c>
      <c r="K9" s="14" t="inlineStr">
        <is>
          <t>Proveedor ficticio Encrucijada, S.L.</t>
        </is>
      </c>
      <c r="L9" s="14" t="inlineStr">
        <is>
          <t>Responsable ficticio F</t>
        </is>
      </c>
      <c r="M9" s="18" t="inlineStr">
        <is>
          <t>Confirmado</t>
        </is>
      </c>
      <c r="N9" s="32">
        <f>IF($A9="","",IF(AND(ISNUMBER($E9),ISNUMBER($F9)),IFERROR($E9+$F9+IF(ISNUMBER($J9),$J9,$S$5)/1440,""),""))</f>
        <v/>
      </c>
      <c r="O9" s="10">
        <f>IF($A9="","",IF(OR($B9="",$C9="",$D9="",$E9="",$F9="",$G9="",$H9="",$I9="",$K9="",$L9="",$M9=""),"Revisar datos",IF(OR(NOT(ISNUMBER($E9)),NOT(ISNUMBER($F9)),NOT(ISNUMBER($I9))),"Revisar datos",IF($M9=$R$6,"Revisar datos",IF($M9=$R$5,"Sin acción",IF($M9=$R$4,"Cerrado",IF($P9&lt;NOW(),"Hora superada",IF($P9&lt;=NOW()+IFERROR($S$2/24,0),"Próximo: comprobar","Planificado"))))))))</f>
        <v/>
      </c>
      <c r="P9" s="31">
        <f>IF($A9="","",IF(AND(ISNUMBER($E9),ISNUMBER($F9)),$E9+$F9,""))</f>
        <v/>
      </c>
    </row>
    <row r="10">
      <c r="A10" s="14" t="inlineStr">
        <is>
          <t>EXP-FIC-26-007</t>
        </is>
      </c>
      <c r="B10" s="14" t="inlineStr">
        <is>
          <t>Salida ficticia Norte 07</t>
        </is>
      </c>
      <c r="C10" s="14" t="inlineStr">
        <is>
          <t>Grupo viajero ficticio Roble</t>
        </is>
      </c>
      <c r="D10" s="14" t="inlineStr">
        <is>
          <t>Visita guiada</t>
        </is>
      </c>
      <c r="E10" s="28" t="n">
        <v>46291</v>
      </c>
      <c r="F10" s="29" t="n">
        <v>0.375</v>
      </c>
      <c r="G10" s="14" t="inlineStr">
        <is>
          <t>Jardín inventado Norte, fuente Roble</t>
        </is>
      </c>
      <c r="H10" s="14" t="inlineStr">
        <is>
          <t>Guía ficticio Roble</t>
        </is>
      </c>
      <c r="I10" s="17" t="n">
        <v>60</v>
      </c>
      <c r="J10" s="17" t="n">
        <v>60</v>
      </c>
      <c r="K10" s="14" t="inlineStr">
        <is>
          <t>Proveedor ficticio Catalejo, S.L.</t>
        </is>
      </c>
      <c r="L10" s="14" t="inlineStr">
        <is>
          <t>Responsable ficticio G</t>
        </is>
      </c>
      <c r="M10" s="18" t="inlineStr">
        <is>
          <t>Pendiente</t>
        </is>
      </c>
      <c r="N10" s="30">
        <f>IF($A10="","",IF(AND(ISNUMBER($E10),ISNUMBER($F10)),IFERROR($E10+$F10+IF(ISNUMBER($J10),$J10,$S$5)/1440,""),""))</f>
        <v/>
      </c>
      <c r="O10" s="8">
        <f>IF($A10="","",IF(OR($B10="",$C10="",$D10="",$E10="",$F10="",$G10="",$H10="",$I10="",$K10="",$L10="",$M10=""),"Revisar datos",IF(OR(NOT(ISNUMBER($E10)),NOT(ISNUMBER($F10)),NOT(ISNUMBER($I10))),"Revisar datos",IF($M10=$R$6,"Revisar datos",IF($M10=$R$5,"Sin acción",IF($M10=$R$4,"Cerrado",IF($P10&lt;NOW(),"Hora superada",IF($P10&lt;=NOW()+IFERROR($S$2/24,0),"Próximo: comprobar","Planificado"))))))))</f>
        <v/>
      </c>
      <c r="P10" s="31">
        <f>IF($A10="","",IF(AND(ISNUMBER($E10),ISNUMBER($F10)),$E10+$F10,""))</f>
        <v/>
      </c>
    </row>
    <row r="11">
      <c r="A11" s="14" t="inlineStr">
        <is>
          <t>EXP-FIC-26-008</t>
        </is>
      </c>
      <c r="B11" s="14" t="inlineStr">
        <is>
          <t>Salida ficticia Sur 08</t>
        </is>
      </c>
      <c r="C11" s="14" t="inlineStr">
        <is>
          <t>Grupo viajero ficticio Arena</t>
        </is>
      </c>
      <c r="D11" s="14" t="inlineStr">
        <is>
          <t>Traslado de llegada</t>
        </is>
      </c>
      <c r="E11" s="28" t="n">
        <v>46307</v>
      </c>
      <c r="F11" s="29" t="n">
        <v>0.5972222222222222</v>
      </c>
      <c r="G11" s="14" t="inlineStr">
        <is>
          <t>Terminal inventada Sur, tótem Arena</t>
        </is>
      </c>
      <c r="H11" s="14" t="inlineStr">
        <is>
          <t>Mostrador ficticio Arena</t>
        </is>
      </c>
      <c r="I11" s="17" t="n">
        <v>19</v>
      </c>
      <c r="J11" s="17" t="n">
        <v>25</v>
      </c>
      <c r="K11" s="14" t="inlineStr">
        <is>
          <t>Proveedor ficticio Aguja, S.L.</t>
        </is>
      </c>
      <c r="L11" s="14" t="inlineStr">
        <is>
          <t>Responsable ficticio H</t>
        </is>
      </c>
      <c r="M11" s="18" t="inlineStr">
        <is>
          <t>Pendiente</t>
        </is>
      </c>
      <c r="N11" s="32">
        <f>IF($A11="","",IF(AND(ISNUMBER($E11),ISNUMBER($F11)),IFERROR($E11+$F11+IF(ISNUMBER($J11),$J11,$S$5)/1440,""),""))</f>
        <v/>
      </c>
      <c r="O11" s="10">
        <f>IF($A11="","",IF(OR($B11="",$C11="",$D11="",$E11="",$F11="",$G11="",$H11="",$I11="",$K11="",$L11="",$M11=""),"Revisar datos",IF(OR(NOT(ISNUMBER($E11)),NOT(ISNUMBER($F11)),NOT(ISNUMBER($I11))),"Revisar datos",IF($M11=$R$6,"Revisar datos",IF($M11=$R$5,"Sin acción",IF($M11=$R$4,"Cerrado",IF($P11&lt;NOW(),"Hora superada",IF($P11&lt;=NOW()+IFERROR($S$2/24,0),"Próximo: comprobar","Planificado"))))))))</f>
        <v/>
      </c>
      <c r="P11" s="31">
        <f>IF($A11="","",IF(AND(ISNUMBER($E11),ISNUMBER($F11)),$E11+$F11,""))</f>
        <v/>
      </c>
    </row>
    <row r="12">
      <c r="A12" s="14" t="inlineStr">
        <is>
          <t>EXP-FIC-26-009</t>
        </is>
      </c>
      <c r="B12" s="14" t="inlineStr">
        <is>
          <t>Salida ficticia Lago 09</t>
        </is>
      </c>
      <c r="C12" s="14" t="inlineStr">
        <is>
          <t>Grupo viajero ficticio Junco</t>
        </is>
      </c>
      <c r="D12" s="14" t="inlineStr">
        <is>
          <t>Excursión</t>
        </is>
      </c>
      <c r="E12" s="28" t="n">
        <v>46367</v>
      </c>
      <c r="F12" s="29" t="n">
        <v>0.4652777777777778</v>
      </c>
      <c r="G12" s="14" t="inlineStr">
        <is>
          <t>Muelle simulado Lago, baliza Junco</t>
        </is>
      </c>
      <c r="H12" s="14" t="inlineStr">
        <is>
          <t>Puesto ficticio Junco</t>
        </is>
      </c>
      <c r="I12" s="17" t="n">
        <v>34</v>
      </c>
      <c r="J12" s="17" t="n">
        <v>30</v>
      </c>
      <c r="K12" s="14" t="inlineStr">
        <is>
          <t>Proveedor ficticio Orilla, S.L.</t>
        </is>
      </c>
      <c r="L12" s="14" t="inlineStr">
        <is>
          <t>Responsable ficticio I</t>
        </is>
      </c>
      <c r="M12" s="18" t="inlineStr">
        <is>
          <t>Confirmado</t>
        </is>
      </c>
      <c r="N12" s="30">
        <f>IF($A12="","",IF(AND(ISNUMBER($E12),ISNUMBER($F12)),IFERROR($E12+$F12+IF(ISNUMBER($J12),$J12,$S$5)/1440,""),""))</f>
        <v/>
      </c>
      <c r="O12" s="8">
        <f>IF($A12="","",IF(OR($B12="",$C12="",$D12="",$E12="",$F12="",$G12="",$H12="",$I12="",$K12="",$L12="",$M12=""),"Revisar datos",IF(OR(NOT(ISNUMBER($E12)),NOT(ISNUMBER($F12)),NOT(ISNUMBER($I12))),"Revisar datos",IF($M12=$R$6,"Revisar datos",IF($M12=$R$5,"Sin acción",IF($M12=$R$4,"Cerrado",IF($P12&lt;NOW(),"Hora superada",IF($P12&lt;=NOW()+IFERROR($S$2/24,0),"Próximo: comprobar","Planificado"))))))))</f>
        <v/>
      </c>
      <c r="P12" s="31">
        <f>IF($A12="","",IF(AND(ISNUMBER($E12),ISNUMBER($F12)),$E12+$F12,""))</f>
        <v/>
      </c>
    </row>
    <row r="13">
      <c r="A13" s="14" t="inlineStr">
        <is>
          <t>EXP-FIC-26-010</t>
        </is>
      </c>
      <c r="B13" s="14" t="inlineStr">
        <is>
          <t>Salida ficticia Atlas 10</t>
        </is>
      </c>
      <c r="C13" s="14" t="inlineStr">
        <is>
          <t>Grupo viajero ficticio Prisma</t>
        </is>
      </c>
      <c r="D13" s="14" t="inlineStr">
        <is>
          <t>Traslado de salida</t>
        </is>
      </c>
      <c r="E13" s="28" t="n">
        <v>46642</v>
      </c>
      <c r="F13" s="29" t="n">
        <v>0.6944444444444444</v>
      </c>
      <c r="G13" s="14" t="inlineStr">
        <is>
          <t>Atrio inventado Atlas, panel Prisma</t>
        </is>
      </c>
      <c r="H13" s="14" t="inlineStr">
        <is>
          <t>Coordinación ficticia Prisma</t>
        </is>
      </c>
      <c r="I13" s="17" t="n">
        <v>27</v>
      </c>
      <c r="J13" s="17" t="n">
        <v>45</v>
      </c>
      <c r="K13" s="14" t="inlineStr">
        <is>
          <t>Proveedor ficticio Meridiano, S.L.</t>
        </is>
      </c>
      <c r="L13" s="14" t="inlineStr">
        <is>
          <t>Responsable ficticio J</t>
        </is>
      </c>
      <c r="M13" s="18" t="inlineStr">
        <is>
          <t>Pendiente</t>
        </is>
      </c>
      <c r="N13" s="32">
        <f>IF($A13="","",IF(AND(ISNUMBER($E13),ISNUMBER($F13)),IFERROR($E13+$F13+IF(ISNUMBER($J13),$J13,$S$5)/1440,""),""))</f>
        <v/>
      </c>
      <c r="O13" s="10">
        <f>IF($A13="","",IF(OR($B13="",$C13="",$D13="",$E13="",$F13="",$G13="",$H13="",$I13="",$K13="",$L13="",$M13=""),"Revisar datos",IF(OR(NOT(ISNUMBER($E13)),NOT(ISNUMBER($F13)),NOT(ISNUMBER($I13))),"Revisar datos",IF($M13=$R$6,"Revisar datos",IF($M13=$R$5,"Sin acción",IF($M13=$R$4,"Cerrado",IF($P13&lt;NOW(),"Hora superada",IF($P13&lt;=NOW()+IFERROR($S$2/24,0),"Próximo: comprobar","Planificado"))))))))</f>
        <v/>
      </c>
      <c r="P13" s="31">
        <f>IF($A13="","",IF(AND(ISNUMBER($E13),ISNUMBER($F13)),$E13+$F13,""))</f>
        <v/>
      </c>
    </row>
    <row r="14">
      <c r="A14" s="14" t="n"/>
      <c r="B14" s="14" t="n"/>
      <c r="C14" s="14" t="n"/>
      <c r="D14" s="14" t="n"/>
      <c r="E14" s="28" t="n"/>
      <c r="F14" s="29" t="n"/>
      <c r="G14" s="14" t="n"/>
      <c r="H14" s="14" t="n"/>
      <c r="I14" s="17" t="n"/>
      <c r="J14" s="17" t="n"/>
      <c r="K14" s="14" t="n"/>
      <c r="L14" s="14" t="n"/>
      <c r="M14" s="18" t="n"/>
      <c r="N14" s="30">
        <f>IF($A14="","",IF(AND(ISNUMBER($E14),ISNUMBER($F14)),IFERROR($E14+$F14+IF(ISNUMBER($J14),$J14,$S$5)/1440,""),""))</f>
        <v/>
      </c>
      <c r="O14" s="8">
        <f>IF($A14="","",IF(OR($B14="",$C14="",$D14="",$E14="",$F14="",$G14="",$H14="",$I14="",$K14="",$L14="",$M14=""),"Revisar datos",IF(OR(NOT(ISNUMBER($E14)),NOT(ISNUMBER($F14)),NOT(ISNUMBER($I14))),"Revisar datos",IF($M14=$R$6,"Revisar datos",IF($M14=$R$5,"Sin acción",IF($M14=$R$4,"Cerrado",IF($P14&lt;NOW(),"Hora superada",IF($P14&lt;=NOW()+IFERROR($S$2/24,0),"Próximo: comprobar","Planificado"))))))))</f>
        <v/>
      </c>
      <c r="P14" s="31">
        <f>IF($A14="","",IF(AND(ISNUMBER($E14),ISNUMBER($F14)),$E14+$F14,""))</f>
        <v/>
      </c>
    </row>
    <row r="15">
      <c r="A15" s="14" t="n"/>
      <c r="B15" s="14" t="n"/>
      <c r="C15" s="14" t="n"/>
      <c r="D15" s="14" t="n"/>
      <c r="E15" s="28" t="n"/>
      <c r="F15" s="29" t="n"/>
      <c r="G15" s="14" t="n"/>
      <c r="H15" s="14" t="n"/>
      <c r="I15" s="17" t="n"/>
      <c r="J15" s="17" t="n"/>
      <c r="K15" s="14" t="n"/>
      <c r="L15" s="14" t="n"/>
      <c r="M15" s="18" t="n"/>
      <c r="N15" s="32">
        <f>IF($A15="","",IF(AND(ISNUMBER($E15),ISNUMBER($F15)),IFERROR($E15+$F15+IF(ISNUMBER($J15),$J15,$S$5)/1440,""),""))</f>
        <v/>
      </c>
      <c r="O15" s="10">
        <f>IF($A15="","",IF(OR($B15="",$C15="",$D15="",$E15="",$F15="",$G15="",$H15="",$I15="",$K15="",$L15="",$M15=""),"Revisar datos",IF(OR(NOT(ISNUMBER($E15)),NOT(ISNUMBER($F15)),NOT(ISNUMBER($I15))),"Revisar datos",IF($M15=$R$6,"Revisar datos",IF($M15=$R$5,"Sin acción",IF($M15=$R$4,"Cerrado",IF($P15&lt;NOW(),"Hora superada",IF($P15&lt;=NOW()+IFERROR($S$2/24,0),"Próximo: comprobar","Planificado"))))))))</f>
        <v/>
      </c>
      <c r="P15" s="31">
        <f>IF($A15="","",IF(AND(ISNUMBER($E15),ISNUMBER($F15)),$E15+$F15,""))</f>
        <v/>
      </c>
    </row>
    <row r="16">
      <c r="A16" s="14" t="n"/>
      <c r="B16" s="14" t="n"/>
      <c r="C16" s="14" t="n"/>
      <c r="D16" s="14" t="n"/>
      <c r="E16" s="28" t="n"/>
      <c r="F16" s="29" t="n"/>
      <c r="G16" s="14" t="n"/>
      <c r="H16" s="14" t="n"/>
      <c r="I16" s="17" t="n"/>
      <c r="J16" s="17" t="n"/>
      <c r="K16" s="14" t="n"/>
      <c r="L16" s="14" t="n"/>
      <c r="M16" s="18" t="n"/>
      <c r="N16" s="30">
        <f>IF($A16="","",IF(AND(ISNUMBER($E16),ISNUMBER($F16)),IFERROR($E16+$F16+IF(ISNUMBER($J16),$J16,$S$5)/1440,""),""))</f>
        <v/>
      </c>
      <c r="O16" s="8">
        <f>IF($A16="","",IF(OR($B16="",$C16="",$D16="",$E16="",$F16="",$G16="",$H16="",$I16="",$K16="",$L16="",$M16=""),"Revisar datos",IF(OR(NOT(ISNUMBER($E16)),NOT(ISNUMBER($F16)),NOT(ISNUMBER($I16))),"Revisar datos",IF($M16=$R$6,"Revisar datos",IF($M16=$R$5,"Sin acción",IF($M16=$R$4,"Cerrado",IF($P16&lt;NOW(),"Hora superada",IF($P16&lt;=NOW()+IFERROR($S$2/24,0),"Próximo: comprobar","Planificado"))))))))</f>
        <v/>
      </c>
      <c r="P16" s="31">
        <f>IF($A16="","",IF(AND(ISNUMBER($E16),ISNUMBER($F16)),$E16+$F16,""))</f>
        <v/>
      </c>
    </row>
    <row r="17">
      <c r="A17" s="14" t="n"/>
      <c r="B17" s="14" t="n"/>
      <c r="C17" s="14" t="n"/>
      <c r="D17" s="14" t="n"/>
      <c r="E17" s="28" t="n"/>
      <c r="F17" s="29" t="n"/>
      <c r="G17" s="14" t="n"/>
      <c r="H17" s="14" t="n"/>
      <c r="I17" s="17" t="n"/>
      <c r="J17" s="17" t="n"/>
      <c r="K17" s="14" t="n"/>
      <c r="L17" s="14" t="n"/>
      <c r="M17" s="18" t="n"/>
      <c r="N17" s="32">
        <f>IF($A17="","",IF(AND(ISNUMBER($E17),ISNUMBER($F17)),IFERROR($E17+$F17+IF(ISNUMBER($J17),$J17,$S$5)/1440,""),""))</f>
        <v/>
      </c>
      <c r="O17" s="10">
        <f>IF($A17="","",IF(OR($B17="",$C17="",$D17="",$E17="",$F17="",$G17="",$H17="",$I17="",$K17="",$L17="",$M17=""),"Revisar datos",IF(OR(NOT(ISNUMBER($E17)),NOT(ISNUMBER($F17)),NOT(ISNUMBER($I17))),"Revisar datos",IF($M17=$R$6,"Revisar datos",IF($M17=$R$5,"Sin acción",IF($M17=$R$4,"Cerrado",IF($P17&lt;NOW(),"Hora superada",IF($P17&lt;=NOW()+IFERROR($S$2/24,0),"Próximo: comprobar","Planificado"))))))))</f>
        <v/>
      </c>
      <c r="P17" s="31">
        <f>IF($A17="","",IF(AND(ISNUMBER($E17),ISNUMBER($F17)),$E17+$F17,""))</f>
        <v/>
      </c>
    </row>
    <row r="18">
      <c r="A18" s="14" t="n"/>
      <c r="B18" s="14" t="n"/>
      <c r="C18" s="14" t="n"/>
      <c r="D18" s="14" t="n"/>
      <c r="E18" s="28" t="n"/>
      <c r="F18" s="29" t="n"/>
      <c r="G18" s="14" t="n"/>
      <c r="H18" s="14" t="n"/>
      <c r="I18" s="17" t="n"/>
      <c r="J18" s="17" t="n"/>
      <c r="K18" s="14" t="n"/>
      <c r="L18" s="14" t="n"/>
      <c r="M18" s="18" t="n"/>
      <c r="N18" s="30">
        <f>IF($A18="","",IF(AND(ISNUMBER($E18),ISNUMBER($F18)),IFERROR($E18+$F18+IF(ISNUMBER($J18),$J18,$S$5)/1440,""),""))</f>
        <v/>
      </c>
      <c r="O18" s="8">
        <f>IF($A18="","",IF(OR($B18="",$C18="",$D18="",$E18="",$F18="",$G18="",$H18="",$I18="",$K18="",$L18="",$M18=""),"Revisar datos",IF(OR(NOT(ISNUMBER($E18)),NOT(ISNUMBER($F18)),NOT(ISNUMBER($I18))),"Revisar datos",IF($M18=$R$6,"Revisar datos",IF($M18=$R$5,"Sin acción",IF($M18=$R$4,"Cerrado",IF($P18&lt;NOW(),"Hora superada",IF($P18&lt;=NOW()+IFERROR($S$2/24,0),"Próximo: comprobar","Planificado"))))))))</f>
        <v/>
      </c>
      <c r="P18" s="31">
        <f>IF($A18="","",IF(AND(ISNUMBER($E18),ISNUMBER($F18)),$E18+$F18,""))</f>
        <v/>
      </c>
    </row>
    <row r="19">
      <c r="A19" s="14" t="n"/>
      <c r="B19" s="14" t="n"/>
      <c r="C19" s="14" t="n"/>
      <c r="D19" s="14" t="n"/>
      <c r="E19" s="28" t="n"/>
      <c r="F19" s="29" t="n"/>
      <c r="G19" s="14" t="n"/>
      <c r="H19" s="14" t="n"/>
      <c r="I19" s="17" t="n"/>
      <c r="J19" s="17" t="n"/>
      <c r="K19" s="14" t="n"/>
      <c r="L19" s="14" t="n"/>
      <c r="M19" s="18" t="n"/>
      <c r="N19" s="32">
        <f>IF($A19="","",IF(AND(ISNUMBER($E19),ISNUMBER($F19)),IFERROR($E19+$F19+IF(ISNUMBER($J19),$J19,$S$5)/1440,""),""))</f>
        <v/>
      </c>
      <c r="O19" s="10">
        <f>IF($A19="","",IF(OR($B19="",$C19="",$D19="",$E19="",$F19="",$G19="",$H19="",$I19="",$K19="",$L19="",$M19=""),"Revisar datos",IF(OR(NOT(ISNUMBER($E19)),NOT(ISNUMBER($F19)),NOT(ISNUMBER($I19))),"Revisar datos",IF($M19=$R$6,"Revisar datos",IF($M19=$R$5,"Sin acción",IF($M19=$R$4,"Cerrado",IF($P19&lt;NOW(),"Hora superada",IF($P19&lt;=NOW()+IFERROR($S$2/24,0),"Próximo: comprobar","Planificado"))))))))</f>
        <v/>
      </c>
      <c r="P19" s="31">
        <f>IF($A19="","",IF(AND(ISNUMBER($E19),ISNUMBER($F19)),$E19+$F19,""))</f>
        <v/>
      </c>
    </row>
    <row r="20">
      <c r="A20" s="14" t="n"/>
      <c r="B20" s="14" t="n"/>
      <c r="C20" s="14" t="n"/>
      <c r="D20" s="14" t="n"/>
      <c r="E20" s="28" t="n"/>
      <c r="F20" s="29" t="n"/>
      <c r="G20" s="14" t="n"/>
      <c r="H20" s="14" t="n"/>
      <c r="I20" s="17" t="n"/>
      <c r="J20" s="17" t="n"/>
      <c r="K20" s="14" t="n"/>
      <c r="L20" s="14" t="n"/>
      <c r="M20" s="18" t="n"/>
      <c r="N20" s="30">
        <f>IF($A20="","",IF(AND(ISNUMBER($E20),ISNUMBER($F20)),IFERROR($E20+$F20+IF(ISNUMBER($J20),$J20,$S$5)/1440,""),""))</f>
        <v/>
      </c>
      <c r="O20" s="8">
        <f>IF($A20="","",IF(OR($B20="",$C20="",$D20="",$E20="",$F20="",$G20="",$H20="",$I20="",$K20="",$L20="",$M20=""),"Revisar datos",IF(OR(NOT(ISNUMBER($E20)),NOT(ISNUMBER($F20)),NOT(ISNUMBER($I20))),"Revisar datos",IF($M20=$R$6,"Revisar datos",IF($M20=$R$5,"Sin acción",IF($M20=$R$4,"Cerrado",IF($P20&lt;NOW(),"Hora superada",IF($P20&lt;=NOW()+IFERROR($S$2/24,0),"Próximo: comprobar","Planificado"))))))))</f>
        <v/>
      </c>
      <c r="P20" s="31">
        <f>IF($A20="","",IF(AND(ISNUMBER($E20),ISNUMBER($F20)),$E20+$F20,""))</f>
        <v/>
      </c>
    </row>
    <row r="21">
      <c r="A21" s="14" t="n"/>
      <c r="B21" s="14" t="n"/>
      <c r="C21" s="14" t="n"/>
      <c r="D21" s="14" t="n"/>
      <c r="E21" s="28" t="n"/>
      <c r="F21" s="29" t="n"/>
      <c r="G21" s="14" t="n"/>
      <c r="H21" s="14" t="n"/>
      <c r="I21" s="17" t="n"/>
      <c r="J21" s="17" t="n"/>
      <c r="K21" s="14" t="n"/>
      <c r="L21" s="14" t="n"/>
      <c r="M21" s="18" t="n"/>
      <c r="N21" s="32">
        <f>IF($A21="","",IF(AND(ISNUMBER($E21),ISNUMBER($F21)),IFERROR($E21+$F21+IF(ISNUMBER($J21),$J21,$S$5)/1440,""),""))</f>
        <v/>
      </c>
      <c r="O21" s="10">
        <f>IF($A21="","",IF(OR($B21="",$C21="",$D21="",$E21="",$F21="",$G21="",$H21="",$I21="",$K21="",$L21="",$M21=""),"Revisar datos",IF(OR(NOT(ISNUMBER($E21)),NOT(ISNUMBER($F21)),NOT(ISNUMBER($I21))),"Revisar datos",IF($M21=$R$6,"Revisar datos",IF($M21=$R$5,"Sin acción",IF($M21=$R$4,"Cerrado",IF($P21&lt;NOW(),"Hora superada",IF($P21&lt;=NOW()+IFERROR($S$2/24,0),"Próximo: comprobar","Planificado"))))))))</f>
        <v/>
      </c>
      <c r="P21" s="31">
        <f>IF($A21="","",IF(AND(ISNUMBER($E21),ISNUMBER($F21)),$E21+$F21,""))</f>
        <v/>
      </c>
    </row>
    <row r="22">
      <c r="A22" s="14" t="n"/>
      <c r="B22" s="14" t="n"/>
      <c r="C22" s="14" t="n"/>
      <c r="D22" s="14" t="n"/>
      <c r="E22" s="28" t="n"/>
      <c r="F22" s="29" t="n"/>
      <c r="G22" s="14" t="n"/>
      <c r="H22" s="14" t="n"/>
      <c r="I22" s="17" t="n"/>
      <c r="J22" s="17" t="n"/>
      <c r="K22" s="14" t="n"/>
      <c r="L22" s="14" t="n"/>
      <c r="M22" s="18" t="n"/>
      <c r="N22" s="30">
        <f>IF($A22="","",IF(AND(ISNUMBER($E22),ISNUMBER($F22)),IFERROR($E22+$F22+IF(ISNUMBER($J22),$J22,$S$5)/1440,""),""))</f>
        <v/>
      </c>
      <c r="O22" s="8">
        <f>IF($A22="","",IF(OR($B22="",$C22="",$D22="",$E22="",$F22="",$G22="",$H22="",$I22="",$K22="",$L22="",$M22=""),"Revisar datos",IF(OR(NOT(ISNUMBER($E22)),NOT(ISNUMBER($F22)),NOT(ISNUMBER($I22))),"Revisar datos",IF($M22=$R$6,"Revisar datos",IF($M22=$R$5,"Sin acción",IF($M22=$R$4,"Cerrado",IF($P22&lt;NOW(),"Hora superada",IF($P22&lt;=NOW()+IFERROR($S$2/24,0),"Próximo: comprobar","Planificado"))))))))</f>
        <v/>
      </c>
      <c r="P22" s="31">
        <f>IF($A22="","",IF(AND(ISNUMBER($E22),ISNUMBER($F22)),$E22+$F22,""))</f>
        <v/>
      </c>
    </row>
    <row r="23">
      <c r="A23" s="14" t="n"/>
      <c r="B23" s="14" t="n"/>
      <c r="C23" s="14" t="n"/>
      <c r="D23" s="14" t="n"/>
      <c r="E23" s="28" t="n"/>
      <c r="F23" s="29" t="n"/>
      <c r="G23" s="14" t="n"/>
      <c r="H23" s="14" t="n"/>
      <c r="I23" s="17" t="n"/>
      <c r="J23" s="17" t="n"/>
      <c r="K23" s="14" t="n"/>
      <c r="L23" s="14" t="n"/>
      <c r="M23" s="18" t="n"/>
      <c r="N23" s="32">
        <f>IF($A23="","",IF(AND(ISNUMBER($E23),ISNUMBER($F23)),IFERROR($E23+$F23+IF(ISNUMBER($J23),$J23,$S$5)/1440,""),""))</f>
        <v/>
      </c>
      <c r="O23" s="10">
        <f>IF($A23="","",IF(OR($B23="",$C23="",$D23="",$E23="",$F23="",$G23="",$H23="",$I23="",$K23="",$L23="",$M23=""),"Revisar datos",IF(OR(NOT(ISNUMBER($E23)),NOT(ISNUMBER($F23)),NOT(ISNUMBER($I23))),"Revisar datos",IF($M23=$R$6,"Revisar datos",IF($M23=$R$5,"Sin acción",IF($M23=$R$4,"Cerrado",IF($P23&lt;NOW(),"Hora superada",IF($P23&lt;=NOW()+IFERROR($S$2/24,0),"Próximo: comprobar","Planificado"))))))))</f>
        <v/>
      </c>
      <c r="P23" s="31">
        <f>IF($A23="","",IF(AND(ISNUMBER($E23),ISNUMBER($F23)),$E23+$F23,""))</f>
        <v/>
      </c>
    </row>
    <row r="24">
      <c r="A24" s="14" t="n"/>
      <c r="B24" s="14" t="n"/>
      <c r="C24" s="14" t="n"/>
      <c r="D24" s="14" t="n"/>
      <c r="E24" s="28" t="n"/>
      <c r="F24" s="29" t="n"/>
      <c r="G24" s="14" t="n"/>
      <c r="H24" s="14" t="n"/>
      <c r="I24" s="17" t="n"/>
      <c r="J24" s="17" t="n"/>
      <c r="K24" s="14" t="n"/>
      <c r="L24" s="14" t="n"/>
      <c r="M24" s="18" t="n"/>
      <c r="N24" s="30">
        <f>IF($A24="","",IF(AND(ISNUMBER($E24),ISNUMBER($F24)),IFERROR($E24+$F24+IF(ISNUMBER($J24),$J24,$S$5)/1440,""),""))</f>
        <v/>
      </c>
      <c r="O24" s="8">
        <f>IF($A24="","",IF(OR($B24="",$C24="",$D24="",$E24="",$F24="",$G24="",$H24="",$I24="",$K24="",$L24="",$M24=""),"Revisar datos",IF(OR(NOT(ISNUMBER($E24)),NOT(ISNUMBER($F24)),NOT(ISNUMBER($I24))),"Revisar datos",IF($M24=$R$6,"Revisar datos",IF($M24=$R$5,"Sin acción",IF($M24=$R$4,"Cerrado",IF($P24&lt;NOW(),"Hora superada",IF($P24&lt;=NOW()+IFERROR($S$2/24,0),"Próximo: comprobar","Planificado"))))))))</f>
        <v/>
      </c>
      <c r="P24" s="31">
        <f>IF($A24="","",IF(AND(ISNUMBER($E24),ISNUMBER($F24)),$E24+$F24,""))</f>
        <v/>
      </c>
    </row>
    <row r="25">
      <c r="A25" s="14" t="n"/>
      <c r="B25" s="14" t="n"/>
      <c r="C25" s="14" t="n"/>
      <c r="D25" s="14" t="n"/>
      <c r="E25" s="28" t="n"/>
      <c r="F25" s="29" t="n"/>
      <c r="G25" s="14" t="n"/>
      <c r="H25" s="14" t="n"/>
      <c r="I25" s="17" t="n"/>
      <c r="J25" s="17" t="n"/>
      <c r="K25" s="14" t="n"/>
      <c r="L25" s="14" t="n"/>
      <c r="M25" s="18" t="n"/>
      <c r="N25" s="32">
        <f>IF($A25="","",IF(AND(ISNUMBER($E25),ISNUMBER($F25)),IFERROR($E25+$F25+IF(ISNUMBER($J25),$J25,$S$5)/1440,""),""))</f>
        <v/>
      </c>
      <c r="O25" s="10">
        <f>IF($A25="","",IF(OR($B25="",$C25="",$D25="",$E25="",$F25="",$G25="",$H25="",$I25="",$K25="",$L25="",$M25=""),"Revisar datos",IF(OR(NOT(ISNUMBER($E25)),NOT(ISNUMBER($F25)),NOT(ISNUMBER($I25))),"Revisar datos",IF($M25=$R$6,"Revisar datos",IF($M25=$R$5,"Sin acción",IF($M25=$R$4,"Cerrado",IF($P25&lt;NOW(),"Hora superada",IF($P25&lt;=NOW()+IFERROR($S$2/24,0),"Próximo: comprobar","Planificado"))))))))</f>
        <v/>
      </c>
      <c r="P25" s="31">
        <f>IF($A25="","",IF(AND(ISNUMBER($E25),ISNUMBER($F25)),$E25+$F25,""))</f>
        <v/>
      </c>
    </row>
    <row r="26">
      <c r="A26" s="14" t="n"/>
      <c r="B26" s="14" t="n"/>
      <c r="C26" s="14" t="n"/>
      <c r="D26" s="14" t="n"/>
      <c r="E26" s="28" t="n"/>
      <c r="F26" s="29" t="n"/>
      <c r="G26" s="14" t="n"/>
      <c r="H26" s="14" t="n"/>
      <c r="I26" s="17" t="n"/>
      <c r="J26" s="17" t="n"/>
      <c r="K26" s="14" t="n"/>
      <c r="L26" s="14" t="n"/>
      <c r="M26" s="18" t="n"/>
      <c r="N26" s="30">
        <f>IF($A26="","",IF(AND(ISNUMBER($E26),ISNUMBER($F26)),IFERROR($E26+$F26+IF(ISNUMBER($J26),$J26,$S$5)/1440,""),""))</f>
        <v/>
      </c>
      <c r="O26" s="8">
        <f>IF($A26="","",IF(OR($B26="",$C26="",$D26="",$E26="",$F26="",$G26="",$H26="",$I26="",$K26="",$L26="",$M26=""),"Revisar datos",IF(OR(NOT(ISNUMBER($E26)),NOT(ISNUMBER($F26)),NOT(ISNUMBER($I26))),"Revisar datos",IF($M26=$R$6,"Revisar datos",IF($M26=$R$5,"Sin acción",IF($M26=$R$4,"Cerrado",IF($P26&lt;NOW(),"Hora superada",IF($P26&lt;=NOW()+IFERROR($S$2/24,0),"Próximo: comprobar","Planificado"))))))))</f>
        <v/>
      </c>
      <c r="P26" s="31">
        <f>IF($A26="","",IF(AND(ISNUMBER($E26),ISNUMBER($F26)),$E26+$F26,""))</f>
        <v/>
      </c>
    </row>
    <row r="27">
      <c r="A27" s="14" t="n"/>
      <c r="B27" s="14" t="n"/>
      <c r="C27" s="14" t="n"/>
      <c r="D27" s="14" t="n"/>
      <c r="E27" s="28" t="n"/>
      <c r="F27" s="29" t="n"/>
      <c r="G27" s="14" t="n"/>
      <c r="H27" s="14" t="n"/>
      <c r="I27" s="17" t="n"/>
      <c r="J27" s="17" t="n"/>
      <c r="K27" s="14" t="n"/>
      <c r="L27" s="14" t="n"/>
      <c r="M27" s="18" t="n"/>
      <c r="N27" s="32">
        <f>IF($A27="","",IF(AND(ISNUMBER($E27),ISNUMBER($F27)),IFERROR($E27+$F27+IF(ISNUMBER($J27),$J27,$S$5)/1440,""),""))</f>
        <v/>
      </c>
      <c r="O27" s="10">
        <f>IF($A27="","",IF(OR($B27="",$C27="",$D27="",$E27="",$F27="",$G27="",$H27="",$I27="",$K27="",$L27="",$M27=""),"Revisar datos",IF(OR(NOT(ISNUMBER($E27)),NOT(ISNUMBER($F27)),NOT(ISNUMBER($I27))),"Revisar datos",IF($M27=$R$6,"Revisar datos",IF($M27=$R$5,"Sin acción",IF($M27=$R$4,"Cerrado",IF($P27&lt;NOW(),"Hora superada",IF($P27&lt;=NOW()+IFERROR($S$2/24,0),"Próximo: comprobar","Planificado"))))))))</f>
        <v/>
      </c>
      <c r="P27" s="31">
        <f>IF($A27="","",IF(AND(ISNUMBER($E27),ISNUMBER($F27)),$E27+$F27,""))</f>
        <v/>
      </c>
    </row>
    <row r="28">
      <c r="A28" s="14" t="n"/>
      <c r="B28" s="14" t="n"/>
      <c r="C28" s="14" t="n"/>
      <c r="D28" s="14" t="n"/>
      <c r="E28" s="28" t="n"/>
      <c r="F28" s="29" t="n"/>
      <c r="G28" s="14" t="n"/>
      <c r="H28" s="14" t="n"/>
      <c r="I28" s="17" t="n"/>
      <c r="J28" s="17" t="n"/>
      <c r="K28" s="14" t="n"/>
      <c r="L28" s="14" t="n"/>
      <c r="M28" s="18" t="n"/>
      <c r="N28" s="30">
        <f>IF($A28="","",IF(AND(ISNUMBER($E28),ISNUMBER($F28)),IFERROR($E28+$F28+IF(ISNUMBER($J28),$J28,$S$5)/1440,""),""))</f>
        <v/>
      </c>
      <c r="O28" s="8">
        <f>IF($A28="","",IF(OR($B28="",$C28="",$D28="",$E28="",$F28="",$G28="",$H28="",$I28="",$K28="",$L28="",$M28=""),"Revisar datos",IF(OR(NOT(ISNUMBER($E28)),NOT(ISNUMBER($F28)),NOT(ISNUMBER($I28))),"Revisar datos",IF($M28=$R$6,"Revisar datos",IF($M28=$R$5,"Sin acción",IF($M28=$R$4,"Cerrado",IF($P28&lt;NOW(),"Hora superada",IF($P28&lt;=NOW()+IFERROR($S$2/24,0),"Próximo: comprobar","Planificado"))))))))</f>
        <v/>
      </c>
      <c r="P28" s="31">
        <f>IF($A28="","",IF(AND(ISNUMBER($E28),ISNUMBER($F28)),$E28+$F28,""))</f>
        <v/>
      </c>
    </row>
    <row r="29">
      <c r="A29" s="14" t="n"/>
      <c r="B29" s="14" t="n"/>
      <c r="C29" s="14" t="n"/>
      <c r="D29" s="14" t="n"/>
      <c r="E29" s="28" t="n"/>
      <c r="F29" s="29" t="n"/>
      <c r="G29" s="14" t="n"/>
      <c r="H29" s="14" t="n"/>
      <c r="I29" s="17" t="n"/>
      <c r="J29" s="17" t="n"/>
      <c r="K29" s="14" t="n"/>
      <c r="L29" s="14" t="n"/>
      <c r="M29" s="18" t="n"/>
      <c r="N29" s="32">
        <f>IF($A29="","",IF(AND(ISNUMBER($E29),ISNUMBER($F29)),IFERROR($E29+$F29+IF(ISNUMBER($J29),$J29,$S$5)/1440,""),""))</f>
        <v/>
      </c>
      <c r="O29" s="10">
        <f>IF($A29="","",IF(OR($B29="",$C29="",$D29="",$E29="",$F29="",$G29="",$H29="",$I29="",$K29="",$L29="",$M29=""),"Revisar datos",IF(OR(NOT(ISNUMBER($E29)),NOT(ISNUMBER($F29)),NOT(ISNUMBER($I29))),"Revisar datos",IF($M29=$R$6,"Revisar datos",IF($M29=$R$5,"Sin acción",IF($M29=$R$4,"Cerrado",IF($P29&lt;NOW(),"Hora superada",IF($P29&lt;=NOW()+IFERROR($S$2/24,0),"Próximo: comprobar","Planificado"))))))))</f>
        <v/>
      </c>
      <c r="P29" s="31">
        <f>IF($A29="","",IF(AND(ISNUMBER($E29),ISNUMBER($F29)),$E29+$F29,""))</f>
        <v/>
      </c>
    </row>
    <row r="30">
      <c r="A30" s="14" t="n"/>
      <c r="B30" s="14" t="n"/>
      <c r="C30" s="14" t="n"/>
      <c r="D30" s="14" t="n"/>
      <c r="E30" s="28" t="n"/>
      <c r="F30" s="29" t="n"/>
      <c r="G30" s="14" t="n"/>
      <c r="H30" s="14" t="n"/>
      <c r="I30" s="17" t="n"/>
      <c r="J30" s="17" t="n"/>
      <c r="K30" s="14" t="n"/>
      <c r="L30" s="14" t="n"/>
      <c r="M30" s="18" t="n"/>
      <c r="N30" s="30">
        <f>IF($A30="","",IF(AND(ISNUMBER($E30),ISNUMBER($F30)),IFERROR($E30+$F30+IF(ISNUMBER($J30),$J30,$S$5)/1440,""),""))</f>
        <v/>
      </c>
      <c r="O30" s="8">
        <f>IF($A30="","",IF(OR($B30="",$C30="",$D30="",$E30="",$F30="",$G30="",$H30="",$I30="",$K30="",$L30="",$M30=""),"Revisar datos",IF(OR(NOT(ISNUMBER($E30)),NOT(ISNUMBER($F30)),NOT(ISNUMBER($I30))),"Revisar datos",IF($M30=$R$6,"Revisar datos",IF($M30=$R$5,"Sin acción",IF($M30=$R$4,"Cerrado",IF($P30&lt;NOW(),"Hora superada",IF($P30&lt;=NOW()+IFERROR($S$2/24,0),"Próximo: comprobar","Planificado"))))))))</f>
        <v/>
      </c>
      <c r="P30" s="31">
        <f>IF($A30="","",IF(AND(ISNUMBER($E30),ISNUMBER($F30)),$E30+$F30,""))</f>
        <v/>
      </c>
    </row>
    <row r="31">
      <c r="A31" s="14" t="n"/>
      <c r="B31" s="14" t="n"/>
      <c r="C31" s="14" t="n"/>
      <c r="D31" s="14" t="n"/>
      <c r="E31" s="28" t="n"/>
      <c r="F31" s="29" t="n"/>
      <c r="G31" s="14" t="n"/>
      <c r="H31" s="14" t="n"/>
      <c r="I31" s="17" t="n"/>
      <c r="J31" s="17" t="n"/>
      <c r="K31" s="14" t="n"/>
      <c r="L31" s="14" t="n"/>
      <c r="M31" s="18" t="n"/>
      <c r="N31" s="32">
        <f>IF($A31="","",IF(AND(ISNUMBER($E31),ISNUMBER($F31)),IFERROR($E31+$F31+IF(ISNUMBER($J31),$J31,$S$5)/1440,""),""))</f>
        <v/>
      </c>
      <c r="O31" s="10">
        <f>IF($A31="","",IF(OR($B31="",$C31="",$D31="",$E31="",$F31="",$G31="",$H31="",$I31="",$K31="",$L31="",$M31=""),"Revisar datos",IF(OR(NOT(ISNUMBER($E31)),NOT(ISNUMBER($F31)),NOT(ISNUMBER($I31))),"Revisar datos",IF($M31=$R$6,"Revisar datos",IF($M31=$R$5,"Sin acción",IF($M31=$R$4,"Cerrado",IF($P31&lt;NOW(),"Hora superada",IF($P31&lt;=NOW()+IFERROR($S$2/24,0),"Próximo: comprobar","Planificado"))))))))</f>
        <v/>
      </c>
      <c r="P31" s="31">
        <f>IF($A31="","",IF(AND(ISNUMBER($E31),ISNUMBER($F31)),$E31+$F31,""))</f>
        <v/>
      </c>
    </row>
    <row r="32">
      <c r="A32" s="14" t="n"/>
      <c r="B32" s="14" t="n"/>
      <c r="C32" s="14" t="n"/>
      <c r="D32" s="14" t="n"/>
      <c r="E32" s="28" t="n"/>
      <c r="F32" s="29" t="n"/>
      <c r="G32" s="14" t="n"/>
      <c r="H32" s="14" t="n"/>
      <c r="I32" s="17" t="n"/>
      <c r="J32" s="17" t="n"/>
      <c r="K32" s="14" t="n"/>
      <c r="L32" s="14" t="n"/>
      <c r="M32" s="18" t="n"/>
      <c r="N32" s="30">
        <f>IF($A32="","",IF(AND(ISNUMBER($E32),ISNUMBER($F32)),IFERROR($E32+$F32+IF(ISNUMBER($J32),$J32,$S$5)/1440,""),""))</f>
        <v/>
      </c>
      <c r="O32" s="8">
        <f>IF($A32="","",IF(OR($B32="",$C32="",$D32="",$E32="",$F32="",$G32="",$H32="",$I32="",$K32="",$L32="",$M32=""),"Revisar datos",IF(OR(NOT(ISNUMBER($E32)),NOT(ISNUMBER($F32)),NOT(ISNUMBER($I32))),"Revisar datos",IF($M32=$R$6,"Revisar datos",IF($M32=$R$5,"Sin acción",IF($M32=$R$4,"Cerrado",IF($P32&lt;NOW(),"Hora superada",IF($P32&lt;=NOW()+IFERROR($S$2/24,0),"Próximo: comprobar","Planificado"))))))))</f>
        <v/>
      </c>
      <c r="P32" s="31">
        <f>IF($A32="","",IF(AND(ISNUMBER($E32),ISNUMBER($F32)),$E32+$F32,""))</f>
        <v/>
      </c>
    </row>
    <row r="33">
      <c r="A33" s="14" t="n"/>
      <c r="B33" s="14" t="n"/>
      <c r="C33" s="14" t="n"/>
      <c r="D33" s="14" t="n"/>
      <c r="E33" s="28" t="n"/>
      <c r="F33" s="29" t="n"/>
      <c r="G33" s="14" t="n"/>
      <c r="H33" s="14" t="n"/>
      <c r="I33" s="17" t="n"/>
      <c r="J33" s="17" t="n"/>
      <c r="K33" s="14" t="n"/>
      <c r="L33" s="14" t="n"/>
      <c r="M33" s="18" t="n"/>
      <c r="N33" s="32">
        <f>IF($A33="","",IF(AND(ISNUMBER($E33),ISNUMBER($F33)),IFERROR($E33+$F33+IF(ISNUMBER($J33),$J33,$S$5)/1440,""),""))</f>
        <v/>
      </c>
      <c r="O33" s="10">
        <f>IF($A33="","",IF(OR($B33="",$C33="",$D33="",$E33="",$F33="",$G33="",$H33="",$I33="",$K33="",$L33="",$M33=""),"Revisar datos",IF(OR(NOT(ISNUMBER($E33)),NOT(ISNUMBER($F33)),NOT(ISNUMBER($I33))),"Revisar datos",IF($M33=$R$6,"Revisar datos",IF($M33=$R$5,"Sin acción",IF($M33=$R$4,"Cerrado",IF($P33&lt;NOW(),"Hora superada",IF($P33&lt;=NOW()+IFERROR($S$2/24,0),"Próximo: comprobar","Planificado"))))))))</f>
        <v/>
      </c>
      <c r="P33" s="31">
        <f>IF($A33="","",IF(AND(ISNUMBER($E33),ISNUMBER($F33)),$E33+$F33,""))</f>
        <v/>
      </c>
    </row>
    <row r="34">
      <c r="A34" s="14" t="n"/>
      <c r="B34" s="14" t="n"/>
      <c r="C34" s="14" t="n"/>
      <c r="D34" s="14" t="n"/>
      <c r="E34" s="28" t="n"/>
      <c r="F34" s="29" t="n"/>
      <c r="G34" s="14" t="n"/>
      <c r="H34" s="14" t="n"/>
      <c r="I34" s="17" t="n"/>
      <c r="J34" s="17" t="n"/>
      <c r="K34" s="14" t="n"/>
      <c r="L34" s="14" t="n"/>
      <c r="M34" s="18" t="n"/>
      <c r="N34" s="30">
        <f>IF($A34="","",IF(AND(ISNUMBER($E34),ISNUMBER($F34)),IFERROR($E34+$F34+IF(ISNUMBER($J34),$J34,$S$5)/1440,""),""))</f>
        <v/>
      </c>
      <c r="O34" s="8">
        <f>IF($A34="","",IF(OR($B34="",$C34="",$D34="",$E34="",$F34="",$G34="",$H34="",$I34="",$K34="",$L34="",$M34=""),"Revisar datos",IF(OR(NOT(ISNUMBER($E34)),NOT(ISNUMBER($F34)),NOT(ISNUMBER($I34))),"Revisar datos",IF($M34=$R$6,"Revisar datos",IF($M34=$R$5,"Sin acción",IF($M34=$R$4,"Cerrado",IF($P34&lt;NOW(),"Hora superada",IF($P34&lt;=NOW()+IFERROR($S$2/24,0),"Próximo: comprobar","Planificado"))))))))</f>
        <v/>
      </c>
      <c r="P34" s="31">
        <f>IF($A34="","",IF(AND(ISNUMBER($E34),ISNUMBER($F34)),$E34+$F34,""))</f>
        <v/>
      </c>
    </row>
    <row r="35">
      <c r="A35" s="14" t="n"/>
      <c r="B35" s="14" t="n"/>
      <c r="C35" s="14" t="n"/>
      <c r="D35" s="14" t="n"/>
      <c r="E35" s="28" t="n"/>
      <c r="F35" s="29" t="n"/>
      <c r="G35" s="14" t="n"/>
      <c r="H35" s="14" t="n"/>
      <c r="I35" s="17" t="n"/>
      <c r="J35" s="17" t="n"/>
      <c r="K35" s="14" t="n"/>
      <c r="L35" s="14" t="n"/>
      <c r="M35" s="18" t="n"/>
      <c r="N35" s="32">
        <f>IF($A35="","",IF(AND(ISNUMBER($E35),ISNUMBER($F35)),IFERROR($E35+$F35+IF(ISNUMBER($J35),$J35,$S$5)/1440,""),""))</f>
        <v/>
      </c>
      <c r="O35" s="10">
        <f>IF($A35="","",IF(OR($B35="",$C35="",$D35="",$E35="",$F35="",$G35="",$H35="",$I35="",$K35="",$L35="",$M35=""),"Revisar datos",IF(OR(NOT(ISNUMBER($E35)),NOT(ISNUMBER($F35)),NOT(ISNUMBER($I35))),"Revisar datos",IF($M35=$R$6,"Revisar datos",IF($M35=$R$5,"Sin acción",IF($M35=$R$4,"Cerrado",IF($P35&lt;NOW(),"Hora superada",IF($P35&lt;=NOW()+IFERROR($S$2/24,0),"Próximo: comprobar","Planificado"))))))))</f>
        <v/>
      </c>
      <c r="P35" s="31">
        <f>IF($A35="","",IF(AND(ISNUMBER($E35),ISNUMBER($F35)),$E35+$F35,""))</f>
        <v/>
      </c>
    </row>
    <row r="36">
      <c r="A36" s="14" t="n"/>
      <c r="B36" s="14" t="n"/>
      <c r="C36" s="14" t="n"/>
      <c r="D36" s="14" t="n"/>
      <c r="E36" s="28" t="n"/>
      <c r="F36" s="29" t="n"/>
      <c r="G36" s="14" t="n"/>
      <c r="H36" s="14" t="n"/>
      <c r="I36" s="17" t="n"/>
      <c r="J36" s="17" t="n"/>
      <c r="K36" s="14" t="n"/>
      <c r="L36" s="14" t="n"/>
      <c r="M36" s="18" t="n"/>
      <c r="N36" s="30">
        <f>IF($A36="","",IF(AND(ISNUMBER($E36),ISNUMBER($F36)),IFERROR($E36+$F36+IF(ISNUMBER($J36),$J36,$S$5)/1440,""),""))</f>
        <v/>
      </c>
      <c r="O36" s="8">
        <f>IF($A36="","",IF(OR($B36="",$C36="",$D36="",$E36="",$F36="",$G36="",$H36="",$I36="",$K36="",$L36="",$M36=""),"Revisar datos",IF(OR(NOT(ISNUMBER($E36)),NOT(ISNUMBER($F36)),NOT(ISNUMBER($I36))),"Revisar datos",IF($M36=$R$6,"Revisar datos",IF($M36=$R$5,"Sin acción",IF($M36=$R$4,"Cerrado",IF($P36&lt;NOW(),"Hora superada",IF($P36&lt;=NOW()+IFERROR($S$2/24,0),"Próximo: comprobar","Planificado"))))))))</f>
        <v/>
      </c>
      <c r="P36" s="31">
        <f>IF($A36="","",IF(AND(ISNUMBER($E36),ISNUMBER($F36)),$E36+$F36,""))</f>
        <v/>
      </c>
    </row>
    <row r="37">
      <c r="A37" s="14" t="n"/>
      <c r="B37" s="14" t="n"/>
      <c r="C37" s="14" t="n"/>
      <c r="D37" s="14" t="n"/>
      <c r="E37" s="28" t="n"/>
      <c r="F37" s="29" t="n"/>
      <c r="G37" s="14" t="n"/>
      <c r="H37" s="14" t="n"/>
      <c r="I37" s="17" t="n"/>
      <c r="J37" s="17" t="n"/>
      <c r="K37" s="14" t="n"/>
      <c r="L37" s="14" t="n"/>
      <c r="M37" s="18" t="n"/>
      <c r="N37" s="32">
        <f>IF($A37="","",IF(AND(ISNUMBER($E37),ISNUMBER($F37)),IFERROR($E37+$F37+IF(ISNUMBER($J37),$J37,$S$5)/1440,""),""))</f>
        <v/>
      </c>
      <c r="O37" s="10">
        <f>IF($A37="","",IF(OR($B37="",$C37="",$D37="",$E37="",$F37="",$G37="",$H37="",$I37="",$K37="",$L37="",$M37=""),"Revisar datos",IF(OR(NOT(ISNUMBER($E37)),NOT(ISNUMBER($F37)),NOT(ISNUMBER($I37))),"Revisar datos",IF($M37=$R$6,"Revisar datos",IF($M37=$R$5,"Sin acción",IF($M37=$R$4,"Cerrado",IF($P37&lt;NOW(),"Hora superada",IF($P37&lt;=NOW()+IFERROR($S$2/24,0),"Próximo: comprobar","Planificado"))))))))</f>
        <v/>
      </c>
      <c r="P37" s="31">
        <f>IF($A37="","",IF(AND(ISNUMBER($E37),ISNUMBER($F37)),$E37+$F37,""))</f>
        <v/>
      </c>
    </row>
    <row r="38">
      <c r="A38" s="14" t="n"/>
      <c r="B38" s="14" t="n"/>
      <c r="C38" s="14" t="n"/>
      <c r="D38" s="14" t="n"/>
      <c r="E38" s="28" t="n"/>
      <c r="F38" s="29" t="n"/>
      <c r="G38" s="14" t="n"/>
      <c r="H38" s="14" t="n"/>
      <c r="I38" s="17" t="n"/>
      <c r="J38" s="17" t="n"/>
      <c r="K38" s="14" t="n"/>
      <c r="L38" s="14" t="n"/>
      <c r="M38" s="18" t="n"/>
      <c r="N38" s="30">
        <f>IF($A38="","",IF(AND(ISNUMBER($E38),ISNUMBER($F38)),IFERROR($E38+$F38+IF(ISNUMBER($J38),$J38,$S$5)/1440,""),""))</f>
        <v/>
      </c>
      <c r="O38" s="8">
        <f>IF($A38="","",IF(OR($B38="",$C38="",$D38="",$E38="",$F38="",$G38="",$H38="",$I38="",$K38="",$L38="",$M38=""),"Revisar datos",IF(OR(NOT(ISNUMBER($E38)),NOT(ISNUMBER($F38)),NOT(ISNUMBER($I38))),"Revisar datos",IF($M38=$R$6,"Revisar datos",IF($M38=$R$5,"Sin acción",IF($M38=$R$4,"Cerrado",IF($P38&lt;NOW(),"Hora superada",IF($P38&lt;=NOW()+IFERROR($S$2/24,0),"Próximo: comprobar","Planificado"))))))))</f>
        <v/>
      </c>
      <c r="P38" s="31">
        <f>IF($A38="","",IF(AND(ISNUMBER($E38),ISNUMBER($F38)),$E38+$F38,""))</f>
        <v/>
      </c>
    </row>
    <row r="39">
      <c r="A39" s="14" t="n"/>
      <c r="B39" s="14" t="n"/>
      <c r="C39" s="14" t="n"/>
      <c r="D39" s="14" t="n"/>
      <c r="E39" s="28" t="n"/>
      <c r="F39" s="29" t="n"/>
      <c r="G39" s="14" t="n"/>
      <c r="H39" s="14" t="n"/>
      <c r="I39" s="17" t="n"/>
      <c r="J39" s="17" t="n"/>
      <c r="K39" s="14" t="n"/>
      <c r="L39" s="14" t="n"/>
      <c r="M39" s="18" t="n"/>
      <c r="N39" s="32">
        <f>IF($A39="","",IF(AND(ISNUMBER($E39),ISNUMBER($F39)),IFERROR($E39+$F39+IF(ISNUMBER($J39),$J39,$S$5)/1440,""),""))</f>
        <v/>
      </c>
      <c r="O39" s="10">
        <f>IF($A39="","",IF(OR($B39="",$C39="",$D39="",$E39="",$F39="",$G39="",$H39="",$I39="",$K39="",$L39="",$M39=""),"Revisar datos",IF(OR(NOT(ISNUMBER($E39)),NOT(ISNUMBER($F39)),NOT(ISNUMBER($I39))),"Revisar datos",IF($M39=$R$6,"Revisar datos",IF($M39=$R$5,"Sin acción",IF($M39=$R$4,"Cerrado",IF($P39&lt;NOW(),"Hora superada",IF($P39&lt;=NOW()+IFERROR($S$2/24,0),"Próximo: comprobar","Planificado"))))))))</f>
        <v/>
      </c>
      <c r="P39" s="31">
        <f>IF($A39="","",IF(AND(ISNUMBER($E39),ISNUMBER($F39)),$E39+$F39,""))</f>
        <v/>
      </c>
    </row>
    <row r="40">
      <c r="A40" s="14" t="n"/>
      <c r="B40" s="14" t="n"/>
      <c r="C40" s="14" t="n"/>
      <c r="D40" s="14" t="n"/>
      <c r="E40" s="28" t="n"/>
      <c r="F40" s="29" t="n"/>
      <c r="G40" s="14" t="n"/>
      <c r="H40" s="14" t="n"/>
      <c r="I40" s="17" t="n"/>
      <c r="J40" s="17" t="n"/>
      <c r="K40" s="14" t="n"/>
      <c r="L40" s="14" t="n"/>
      <c r="M40" s="18" t="n"/>
      <c r="N40" s="30">
        <f>IF($A40="","",IF(AND(ISNUMBER($E40),ISNUMBER($F40)),IFERROR($E40+$F40+IF(ISNUMBER($J40),$J40,$S$5)/1440,""),""))</f>
        <v/>
      </c>
      <c r="O40" s="8">
        <f>IF($A40="","",IF(OR($B40="",$C40="",$D40="",$E40="",$F40="",$G40="",$H40="",$I40="",$K40="",$L40="",$M40=""),"Revisar datos",IF(OR(NOT(ISNUMBER($E40)),NOT(ISNUMBER($F40)),NOT(ISNUMBER($I40))),"Revisar datos",IF($M40=$R$6,"Revisar datos",IF($M40=$R$5,"Sin acción",IF($M40=$R$4,"Cerrado",IF($P40&lt;NOW(),"Hora superada",IF($P40&lt;=NOW()+IFERROR($S$2/24,0),"Próximo: comprobar","Planificado"))))))))</f>
        <v/>
      </c>
      <c r="P40" s="31">
        <f>IF($A40="","",IF(AND(ISNUMBER($E40),ISNUMBER($F40)),$E40+$F40,""))</f>
        <v/>
      </c>
    </row>
    <row r="41">
      <c r="A41" s="14" t="n"/>
      <c r="B41" s="14" t="n"/>
      <c r="C41" s="14" t="n"/>
      <c r="D41" s="14" t="n"/>
      <c r="E41" s="28" t="n"/>
      <c r="F41" s="29" t="n"/>
      <c r="G41" s="14" t="n"/>
      <c r="H41" s="14" t="n"/>
      <c r="I41" s="17" t="n"/>
      <c r="J41" s="17" t="n"/>
      <c r="K41" s="14" t="n"/>
      <c r="L41" s="14" t="n"/>
      <c r="M41" s="18" t="n"/>
      <c r="N41" s="32">
        <f>IF($A41="","",IF(AND(ISNUMBER($E41),ISNUMBER($F41)),IFERROR($E41+$F41+IF(ISNUMBER($J41),$J41,$S$5)/1440,""),""))</f>
        <v/>
      </c>
      <c r="O41" s="10">
        <f>IF($A41="","",IF(OR($B41="",$C41="",$D41="",$E41="",$F41="",$G41="",$H41="",$I41="",$K41="",$L41="",$M41=""),"Revisar datos",IF(OR(NOT(ISNUMBER($E41)),NOT(ISNUMBER($F41)),NOT(ISNUMBER($I41))),"Revisar datos",IF($M41=$R$6,"Revisar datos",IF($M41=$R$5,"Sin acción",IF($M41=$R$4,"Cerrado",IF($P41&lt;NOW(),"Hora superada",IF($P41&lt;=NOW()+IFERROR($S$2/24,0),"Próximo: comprobar","Planificado"))))))))</f>
        <v/>
      </c>
      <c r="P41" s="31">
        <f>IF($A41="","",IF(AND(ISNUMBER($E41),ISNUMBER($F41)),$E41+$F41,""))</f>
        <v/>
      </c>
    </row>
    <row r="42">
      <c r="A42" s="14" t="n"/>
      <c r="B42" s="14" t="n"/>
      <c r="C42" s="14" t="n"/>
      <c r="D42" s="14" t="n"/>
      <c r="E42" s="28" t="n"/>
      <c r="F42" s="29" t="n"/>
      <c r="G42" s="14" t="n"/>
      <c r="H42" s="14" t="n"/>
      <c r="I42" s="17" t="n"/>
      <c r="J42" s="17" t="n"/>
      <c r="K42" s="14" t="n"/>
      <c r="L42" s="14" t="n"/>
      <c r="M42" s="18" t="n"/>
      <c r="N42" s="30">
        <f>IF($A42="","",IF(AND(ISNUMBER($E42),ISNUMBER($F42)),IFERROR($E42+$F42+IF(ISNUMBER($J42),$J42,$S$5)/1440,""),""))</f>
        <v/>
      </c>
      <c r="O42" s="8">
        <f>IF($A42="","",IF(OR($B42="",$C42="",$D42="",$E42="",$F42="",$G42="",$H42="",$I42="",$K42="",$L42="",$M42=""),"Revisar datos",IF(OR(NOT(ISNUMBER($E42)),NOT(ISNUMBER($F42)),NOT(ISNUMBER($I42))),"Revisar datos",IF($M42=$R$6,"Revisar datos",IF($M42=$R$5,"Sin acción",IF($M42=$R$4,"Cerrado",IF($P42&lt;NOW(),"Hora superada",IF($P42&lt;=NOW()+IFERROR($S$2/24,0),"Próximo: comprobar","Planificado"))))))))</f>
        <v/>
      </c>
      <c r="P42" s="31">
        <f>IF($A42="","",IF(AND(ISNUMBER($E42),ISNUMBER($F42)),$E42+$F42,""))</f>
        <v/>
      </c>
    </row>
    <row r="43">
      <c r="A43" s="14" t="n"/>
      <c r="B43" s="14" t="n"/>
      <c r="C43" s="14" t="n"/>
      <c r="D43" s="14" t="n"/>
      <c r="E43" s="28" t="n"/>
      <c r="F43" s="29" t="n"/>
      <c r="G43" s="14" t="n"/>
      <c r="H43" s="14" t="n"/>
      <c r="I43" s="17" t="n"/>
      <c r="J43" s="17" t="n"/>
      <c r="K43" s="14" t="n"/>
      <c r="L43" s="14" t="n"/>
      <c r="M43" s="18" t="n"/>
      <c r="N43" s="32">
        <f>IF($A43="","",IF(AND(ISNUMBER($E43),ISNUMBER($F43)),IFERROR($E43+$F43+IF(ISNUMBER($J43),$J43,$S$5)/1440,""),""))</f>
        <v/>
      </c>
      <c r="O43" s="10">
        <f>IF($A43="","",IF(OR($B43="",$C43="",$D43="",$E43="",$F43="",$G43="",$H43="",$I43="",$K43="",$L43="",$M43=""),"Revisar datos",IF(OR(NOT(ISNUMBER($E43)),NOT(ISNUMBER($F43)),NOT(ISNUMBER($I43))),"Revisar datos",IF($M43=$R$6,"Revisar datos",IF($M43=$R$5,"Sin acción",IF($M43=$R$4,"Cerrado",IF($P43&lt;NOW(),"Hora superada",IF($P43&lt;=NOW()+IFERROR($S$2/24,0),"Próximo: comprobar","Planificado"))))))))</f>
        <v/>
      </c>
      <c r="P43" s="31">
        <f>IF($A43="","",IF(AND(ISNUMBER($E43),ISNUMBER($F43)),$E43+$F43,""))</f>
        <v/>
      </c>
    </row>
    <row r="44">
      <c r="A44" s="14" t="n"/>
      <c r="B44" s="14" t="n"/>
      <c r="C44" s="14" t="n"/>
      <c r="D44" s="14" t="n"/>
      <c r="E44" s="28" t="n"/>
      <c r="F44" s="29" t="n"/>
      <c r="G44" s="14" t="n"/>
      <c r="H44" s="14" t="n"/>
      <c r="I44" s="17" t="n"/>
      <c r="J44" s="17" t="n"/>
      <c r="K44" s="14" t="n"/>
      <c r="L44" s="14" t="n"/>
      <c r="M44" s="18" t="n"/>
      <c r="N44" s="30">
        <f>IF($A44="","",IF(AND(ISNUMBER($E44),ISNUMBER($F44)),IFERROR($E44+$F44+IF(ISNUMBER($J44),$J44,$S$5)/1440,""),""))</f>
        <v/>
      </c>
      <c r="O44" s="8">
        <f>IF($A44="","",IF(OR($B44="",$C44="",$D44="",$E44="",$F44="",$G44="",$H44="",$I44="",$K44="",$L44="",$M44=""),"Revisar datos",IF(OR(NOT(ISNUMBER($E44)),NOT(ISNUMBER($F44)),NOT(ISNUMBER($I44))),"Revisar datos",IF($M44=$R$6,"Revisar datos",IF($M44=$R$5,"Sin acción",IF($M44=$R$4,"Cerrado",IF($P44&lt;NOW(),"Hora superada",IF($P44&lt;=NOW()+IFERROR($S$2/24,0),"Próximo: comprobar","Planificado"))))))))</f>
        <v/>
      </c>
      <c r="P44" s="31">
        <f>IF($A44="","",IF(AND(ISNUMBER($E44),ISNUMBER($F44)),$E44+$F44,""))</f>
        <v/>
      </c>
    </row>
    <row r="45">
      <c r="A45" s="14" t="n"/>
      <c r="B45" s="14" t="n"/>
      <c r="C45" s="14" t="n"/>
      <c r="D45" s="14" t="n"/>
      <c r="E45" s="28" t="n"/>
      <c r="F45" s="29" t="n"/>
      <c r="G45" s="14" t="n"/>
      <c r="H45" s="14" t="n"/>
      <c r="I45" s="17" t="n"/>
      <c r="J45" s="17" t="n"/>
      <c r="K45" s="14" t="n"/>
      <c r="L45" s="14" t="n"/>
      <c r="M45" s="18" t="n"/>
      <c r="N45" s="32">
        <f>IF($A45="","",IF(AND(ISNUMBER($E45),ISNUMBER($F45)),IFERROR($E45+$F45+IF(ISNUMBER($J45),$J45,$S$5)/1440,""),""))</f>
        <v/>
      </c>
      <c r="O45" s="10">
        <f>IF($A45="","",IF(OR($B45="",$C45="",$D45="",$E45="",$F45="",$G45="",$H45="",$I45="",$K45="",$L45="",$M45=""),"Revisar datos",IF(OR(NOT(ISNUMBER($E45)),NOT(ISNUMBER($F45)),NOT(ISNUMBER($I45))),"Revisar datos",IF($M45=$R$6,"Revisar datos",IF($M45=$R$5,"Sin acción",IF($M45=$R$4,"Cerrado",IF($P45&lt;NOW(),"Hora superada",IF($P45&lt;=NOW()+IFERROR($S$2/24,0),"Próximo: comprobar","Planificado"))))))))</f>
        <v/>
      </c>
      <c r="P45" s="31">
        <f>IF($A45="","",IF(AND(ISNUMBER($E45),ISNUMBER($F45)),$E45+$F45,""))</f>
        <v/>
      </c>
    </row>
    <row r="46">
      <c r="A46" s="14" t="n"/>
      <c r="B46" s="14" t="n"/>
      <c r="C46" s="14" t="n"/>
      <c r="D46" s="14" t="n"/>
      <c r="E46" s="28" t="n"/>
      <c r="F46" s="29" t="n"/>
      <c r="G46" s="14" t="n"/>
      <c r="H46" s="14" t="n"/>
      <c r="I46" s="17" t="n"/>
      <c r="J46" s="17" t="n"/>
      <c r="K46" s="14" t="n"/>
      <c r="L46" s="14" t="n"/>
      <c r="M46" s="18" t="n"/>
      <c r="N46" s="30">
        <f>IF($A46="","",IF(AND(ISNUMBER($E46),ISNUMBER($F46)),IFERROR($E46+$F46+IF(ISNUMBER($J46),$J46,$S$5)/1440,""),""))</f>
        <v/>
      </c>
      <c r="O46" s="8">
        <f>IF($A46="","",IF(OR($B46="",$C46="",$D46="",$E46="",$F46="",$G46="",$H46="",$I46="",$K46="",$L46="",$M46=""),"Revisar datos",IF(OR(NOT(ISNUMBER($E46)),NOT(ISNUMBER($F46)),NOT(ISNUMBER($I46))),"Revisar datos",IF($M46=$R$6,"Revisar datos",IF($M46=$R$5,"Sin acción",IF($M46=$R$4,"Cerrado",IF($P46&lt;NOW(),"Hora superada",IF($P46&lt;=NOW()+IFERROR($S$2/24,0),"Próximo: comprobar","Planificado"))))))))</f>
        <v/>
      </c>
      <c r="P46" s="31">
        <f>IF($A46="","",IF(AND(ISNUMBER($E46),ISNUMBER($F46)),$E46+$F46,""))</f>
        <v/>
      </c>
    </row>
    <row r="47">
      <c r="A47" s="14" t="n"/>
      <c r="B47" s="14" t="n"/>
      <c r="C47" s="14" t="n"/>
      <c r="D47" s="14" t="n"/>
      <c r="E47" s="28" t="n"/>
      <c r="F47" s="29" t="n"/>
      <c r="G47" s="14" t="n"/>
      <c r="H47" s="14" t="n"/>
      <c r="I47" s="17" t="n"/>
      <c r="J47" s="17" t="n"/>
      <c r="K47" s="14" t="n"/>
      <c r="L47" s="14" t="n"/>
      <c r="M47" s="18" t="n"/>
      <c r="N47" s="32">
        <f>IF($A47="","",IF(AND(ISNUMBER($E47),ISNUMBER($F47)),IFERROR($E47+$F47+IF(ISNUMBER($J47),$J47,$S$5)/1440,""),""))</f>
        <v/>
      </c>
      <c r="O47" s="10">
        <f>IF($A47="","",IF(OR($B47="",$C47="",$D47="",$E47="",$F47="",$G47="",$H47="",$I47="",$K47="",$L47="",$M47=""),"Revisar datos",IF(OR(NOT(ISNUMBER($E47)),NOT(ISNUMBER($F47)),NOT(ISNUMBER($I47))),"Revisar datos",IF($M47=$R$6,"Revisar datos",IF($M47=$R$5,"Sin acción",IF($M47=$R$4,"Cerrado",IF($P47&lt;NOW(),"Hora superada",IF($P47&lt;=NOW()+IFERROR($S$2/24,0),"Próximo: comprobar","Planificado"))))))))</f>
        <v/>
      </c>
      <c r="P47" s="31">
        <f>IF($A47="","",IF(AND(ISNUMBER($E47),ISNUMBER($F47)),$E47+$F47,""))</f>
        <v/>
      </c>
    </row>
    <row r="48">
      <c r="A48" s="14" t="n"/>
      <c r="B48" s="14" t="n"/>
      <c r="C48" s="14" t="n"/>
      <c r="D48" s="14" t="n"/>
      <c r="E48" s="28" t="n"/>
      <c r="F48" s="29" t="n"/>
      <c r="G48" s="14" t="n"/>
      <c r="H48" s="14" t="n"/>
      <c r="I48" s="17" t="n"/>
      <c r="J48" s="17" t="n"/>
      <c r="K48" s="14" t="n"/>
      <c r="L48" s="14" t="n"/>
      <c r="M48" s="18" t="n"/>
      <c r="N48" s="30">
        <f>IF($A48="","",IF(AND(ISNUMBER($E48),ISNUMBER($F48)),IFERROR($E48+$F48+IF(ISNUMBER($J48),$J48,$S$5)/1440,""),""))</f>
        <v/>
      </c>
      <c r="O48" s="8">
        <f>IF($A48="","",IF(OR($B48="",$C48="",$D48="",$E48="",$F48="",$G48="",$H48="",$I48="",$K48="",$L48="",$M48=""),"Revisar datos",IF(OR(NOT(ISNUMBER($E48)),NOT(ISNUMBER($F48)),NOT(ISNUMBER($I48))),"Revisar datos",IF($M48=$R$6,"Revisar datos",IF($M48=$R$5,"Sin acción",IF($M48=$R$4,"Cerrado",IF($P48&lt;NOW(),"Hora superada",IF($P48&lt;=NOW()+IFERROR($S$2/24,0),"Próximo: comprobar","Planificado"))))))))</f>
        <v/>
      </c>
      <c r="P48" s="31">
        <f>IF($A48="","",IF(AND(ISNUMBER($E48),ISNUMBER($F48)),$E48+$F48,""))</f>
        <v/>
      </c>
    </row>
    <row r="49">
      <c r="A49" s="14" t="n"/>
      <c r="B49" s="14" t="n"/>
      <c r="C49" s="14" t="n"/>
      <c r="D49" s="14" t="n"/>
      <c r="E49" s="28" t="n"/>
      <c r="F49" s="29" t="n"/>
      <c r="G49" s="14" t="n"/>
      <c r="H49" s="14" t="n"/>
      <c r="I49" s="17" t="n"/>
      <c r="J49" s="17" t="n"/>
      <c r="K49" s="14" t="n"/>
      <c r="L49" s="14" t="n"/>
      <c r="M49" s="18" t="n"/>
      <c r="N49" s="32">
        <f>IF($A49="","",IF(AND(ISNUMBER($E49),ISNUMBER($F49)),IFERROR($E49+$F49+IF(ISNUMBER($J49),$J49,$S$5)/1440,""),""))</f>
        <v/>
      </c>
      <c r="O49" s="10">
        <f>IF($A49="","",IF(OR($B49="",$C49="",$D49="",$E49="",$F49="",$G49="",$H49="",$I49="",$K49="",$L49="",$M49=""),"Revisar datos",IF(OR(NOT(ISNUMBER($E49)),NOT(ISNUMBER($F49)),NOT(ISNUMBER($I49))),"Revisar datos",IF($M49=$R$6,"Revisar datos",IF($M49=$R$5,"Sin acción",IF($M49=$R$4,"Cerrado",IF($P49&lt;NOW(),"Hora superada",IF($P49&lt;=NOW()+IFERROR($S$2/24,0),"Próximo: comprobar","Planificado"))))))))</f>
        <v/>
      </c>
      <c r="P49" s="31">
        <f>IF($A49="","",IF(AND(ISNUMBER($E49),ISNUMBER($F49)),$E49+$F49,""))</f>
        <v/>
      </c>
    </row>
    <row r="50">
      <c r="A50" s="14" t="n"/>
      <c r="B50" s="14" t="n"/>
      <c r="C50" s="14" t="n"/>
      <c r="D50" s="14" t="n"/>
      <c r="E50" s="28" t="n"/>
      <c r="F50" s="29" t="n"/>
      <c r="G50" s="14" t="n"/>
      <c r="H50" s="14" t="n"/>
      <c r="I50" s="17" t="n"/>
      <c r="J50" s="17" t="n"/>
      <c r="K50" s="14" t="n"/>
      <c r="L50" s="14" t="n"/>
      <c r="M50" s="18" t="n"/>
      <c r="N50" s="30">
        <f>IF($A50="","",IF(AND(ISNUMBER($E50),ISNUMBER($F50)),IFERROR($E50+$F50+IF(ISNUMBER($J50),$J50,$S$5)/1440,""),""))</f>
        <v/>
      </c>
      <c r="O50" s="8">
        <f>IF($A50="","",IF(OR($B50="",$C50="",$D50="",$E50="",$F50="",$G50="",$H50="",$I50="",$K50="",$L50="",$M50=""),"Revisar datos",IF(OR(NOT(ISNUMBER($E50)),NOT(ISNUMBER($F50)),NOT(ISNUMBER($I50))),"Revisar datos",IF($M50=$R$6,"Revisar datos",IF($M50=$R$5,"Sin acción",IF($M50=$R$4,"Cerrado",IF($P50&lt;NOW(),"Hora superada",IF($P50&lt;=NOW()+IFERROR($S$2/24,0),"Próximo: comprobar","Planificado"))))))))</f>
        <v/>
      </c>
      <c r="P50" s="31">
        <f>IF($A50="","",IF(AND(ISNUMBER($E50),ISNUMBER($F50)),$E50+$F50,""))</f>
        <v/>
      </c>
    </row>
    <row r="51">
      <c r="A51" s="14" t="n"/>
      <c r="B51" s="14" t="n"/>
      <c r="C51" s="14" t="n"/>
      <c r="D51" s="14" t="n"/>
      <c r="E51" s="28" t="n"/>
      <c r="F51" s="29" t="n"/>
      <c r="G51" s="14" t="n"/>
      <c r="H51" s="14" t="n"/>
      <c r="I51" s="17" t="n"/>
      <c r="J51" s="17" t="n"/>
      <c r="K51" s="14" t="n"/>
      <c r="L51" s="14" t="n"/>
      <c r="M51" s="18" t="n"/>
      <c r="N51" s="32">
        <f>IF($A51="","",IF(AND(ISNUMBER($E51),ISNUMBER($F51)),IFERROR($E51+$F51+IF(ISNUMBER($J51),$J51,$S$5)/1440,""),""))</f>
        <v/>
      </c>
      <c r="O51" s="10">
        <f>IF($A51="","",IF(OR($B51="",$C51="",$D51="",$E51="",$F51="",$G51="",$H51="",$I51="",$K51="",$L51="",$M51=""),"Revisar datos",IF(OR(NOT(ISNUMBER($E51)),NOT(ISNUMBER($F51)),NOT(ISNUMBER($I51))),"Revisar datos",IF($M51=$R$6,"Revisar datos",IF($M51=$R$5,"Sin acción",IF($M51=$R$4,"Cerrado",IF($P51&lt;NOW(),"Hora superada",IF($P51&lt;=NOW()+IFERROR($S$2/24,0),"Próximo: comprobar","Planificado"))))))))</f>
        <v/>
      </c>
      <c r="P51" s="31">
        <f>IF($A51="","",IF(AND(ISNUMBER($E51),ISNUMBER($F51)),$E51+$F51,""))</f>
        <v/>
      </c>
    </row>
    <row r="52">
      <c r="A52" s="14" t="n"/>
      <c r="B52" s="14" t="n"/>
      <c r="C52" s="14" t="n"/>
      <c r="D52" s="14" t="n"/>
      <c r="E52" s="28" t="n"/>
      <c r="F52" s="29" t="n"/>
      <c r="G52" s="14" t="n"/>
      <c r="H52" s="14" t="n"/>
      <c r="I52" s="17" t="n"/>
      <c r="J52" s="17" t="n"/>
      <c r="K52" s="14" t="n"/>
      <c r="L52" s="14" t="n"/>
      <c r="M52" s="18" t="n"/>
      <c r="N52" s="30">
        <f>IF($A52="","",IF(AND(ISNUMBER($E52),ISNUMBER($F52)),IFERROR($E52+$F52+IF(ISNUMBER($J52),$J52,$S$5)/1440,""),""))</f>
        <v/>
      </c>
      <c r="O52" s="8">
        <f>IF($A52="","",IF(OR($B52="",$C52="",$D52="",$E52="",$F52="",$G52="",$H52="",$I52="",$K52="",$L52="",$M52=""),"Revisar datos",IF(OR(NOT(ISNUMBER($E52)),NOT(ISNUMBER($F52)),NOT(ISNUMBER($I52))),"Revisar datos",IF($M52=$R$6,"Revisar datos",IF($M52=$R$5,"Sin acción",IF($M52=$R$4,"Cerrado",IF($P52&lt;NOW(),"Hora superada",IF($P52&lt;=NOW()+IFERROR($S$2/24,0),"Próximo: comprobar","Planificado"))))))))</f>
        <v/>
      </c>
      <c r="P52" s="31">
        <f>IF($A52="","",IF(AND(ISNUMBER($E52),ISNUMBER($F52)),$E52+$F52,""))</f>
        <v/>
      </c>
    </row>
    <row r="53">
      <c r="A53" s="14" t="n"/>
      <c r="B53" s="14" t="n"/>
      <c r="C53" s="14" t="n"/>
      <c r="D53" s="14" t="n"/>
      <c r="E53" s="28" t="n"/>
      <c r="F53" s="29" t="n"/>
      <c r="G53" s="14" t="n"/>
      <c r="H53" s="14" t="n"/>
      <c r="I53" s="17" t="n"/>
      <c r="J53" s="17" t="n"/>
      <c r="K53" s="14" t="n"/>
      <c r="L53" s="14" t="n"/>
      <c r="M53" s="18" t="n"/>
      <c r="N53" s="32">
        <f>IF($A53="","",IF(AND(ISNUMBER($E53),ISNUMBER($F53)),IFERROR($E53+$F53+IF(ISNUMBER($J53),$J53,$S$5)/1440,""),""))</f>
        <v/>
      </c>
      <c r="O53" s="10">
        <f>IF($A53="","",IF(OR($B53="",$C53="",$D53="",$E53="",$F53="",$G53="",$H53="",$I53="",$K53="",$L53="",$M53=""),"Revisar datos",IF(OR(NOT(ISNUMBER($E53)),NOT(ISNUMBER($F53)),NOT(ISNUMBER($I53))),"Revisar datos",IF($M53=$R$6,"Revisar datos",IF($M53=$R$5,"Sin acción",IF($M53=$R$4,"Cerrado",IF($P53&lt;NOW(),"Hora superada",IF($P53&lt;=NOW()+IFERROR($S$2/24,0),"Próximo: comprobar","Planificado"))))))))</f>
        <v/>
      </c>
      <c r="P53" s="31">
        <f>IF($A53="","",IF(AND(ISNUMBER($E53),ISNUMBER($F53)),$E53+$F53,""))</f>
        <v/>
      </c>
    </row>
    <row r="54">
      <c r="A54" s="14" t="n"/>
      <c r="B54" s="14" t="n"/>
      <c r="C54" s="14" t="n"/>
      <c r="D54" s="14" t="n"/>
      <c r="E54" s="28" t="n"/>
      <c r="F54" s="29" t="n"/>
      <c r="G54" s="14" t="n"/>
      <c r="H54" s="14" t="n"/>
      <c r="I54" s="17" t="n"/>
      <c r="J54" s="17" t="n"/>
      <c r="K54" s="14" t="n"/>
      <c r="L54" s="14" t="n"/>
      <c r="M54" s="18" t="n"/>
      <c r="N54" s="30">
        <f>IF($A54="","",IF(AND(ISNUMBER($E54),ISNUMBER($F54)),IFERROR($E54+$F54+IF(ISNUMBER($J54),$J54,$S$5)/1440,""),""))</f>
        <v/>
      </c>
      <c r="O54" s="8">
        <f>IF($A54="","",IF(OR($B54="",$C54="",$D54="",$E54="",$F54="",$G54="",$H54="",$I54="",$K54="",$L54="",$M54=""),"Revisar datos",IF(OR(NOT(ISNUMBER($E54)),NOT(ISNUMBER($F54)),NOT(ISNUMBER($I54))),"Revisar datos",IF($M54=$R$6,"Revisar datos",IF($M54=$R$5,"Sin acción",IF($M54=$R$4,"Cerrado",IF($P54&lt;NOW(),"Hora superada",IF($P54&lt;=NOW()+IFERROR($S$2/24,0),"Próximo: comprobar","Planificado"))))))))</f>
        <v/>
      </c>
      <c r="P54" s="31">
        <f>IF($A54="","",IF(AND(ISNUMBER($E54),ISNUMBER($F54)),$E54+$F54,""))</f>
        <v/>
      </c>
    </row>
    <row r="55">
      <c r="A55" s="14" t="n"/>
      <c r="B55" s="14" t="n"/>
      <c r="C55" s="14" t="n"/>
      <c r="D55" s="14" t="n"/>
      <c r="E55" s="28" t="n"/>
      <c r="F55" s="29" t="n"/>
      <c r="G55" s="14" t="n"/>
      <c r="H55" s="14" t="n"/>
      <c r="I55" s="17" t="n"/>
      <c r="J55" s="17" t="n"/>
      <c r="K55" s="14" t="n"/>
      <c r="L55" s="14" t="n"/>
      <c r="M55" s="18" t="n"/>
      <c r="N55" s="32">
        <f>IF($A55="","",IF(AND(ISNUMBER($E55),ISNUMBER($F55)),IFERROR($E55+$F55+IF(ISNUMBER($J55),$J55,$S$5)/1440,""),""))</f>
        <v/>
      </c>
      <c r="O55" s="10">
        <f>IF($A55="","",IF(OR($B55="",$C55="",$D55="",$E55="",$F55="",$G55="",$H55="",$I55="",$K55="",$L55="",$M55=""),"Revisar datos",IF(OR(NOT(ISNUMBER($E55)),NOT(ISNUMBER($F55)),NOT(ISNUMBER($I55))),"Revisar datos",IF($M55=$R$6,"Revisar datos",IF($M55=$R$5,"Sin acción",IF($M55=$R$4,"Cerrado",IF($P55&lt;NOW(),"Hora superada",IF($P55&lt;=NOW()+IFERROR($S$2/24,0),"Próximo: comprobar","Planificado"))))))))</f>
        <v/>
      </c>
      <c r="P55" s="31">
        <f>IF($A55="","",IF(AND(ISNUMBER($E55),ISNUMBER($F55)),$E55+$F55,""))</f>
        <v/>
      </c>
    </row>
    <row r="56">
      <c r="A56" s="14" t="n"/>
      <c r="B56" s="14" t="n"/>
      <c r="C56" s="14" t="n"/>
      <c r="D56" s="14" t="n"/>
      <c r="E56" s="28" t="n"/>
      <c r="F56" s="29" t="n"/>
      <c r="G56" s="14" t="n"/>
      <c r="H56" s="14" t="n"/>
      <c r="I56" s="17" t="n"/>
      <c r="J56" s="17" t="n"/>
      <c r="K56" s="14" t="n"/>
      <c r="L56" s="14" t="n"/>
      <c r="M56" s="18" t="n"/>
      <c r="N56" s="30">
        <f>IF($A56="","",IF(AND(ISNUMBER($E56),ISNUMBER($F56)),IFERROR($E56+$F56+IF(ISNUMBER($J56),$J56,$S$5)/1440,""),""))</f>
        <v/>
      </c>
      <c r="O56" s="8">
        <f>IF($A56="","",IF(OR($B56="",$C56="",$D56="",$E56="",$F56="",$G56="",$H56="",$I56="",$K56="",$L56="",$M56=""),"Revisar datos",IF(OR(NOT(ISNUMBER($E56)),NOT(ISNUMBER($F56)),NOT(ISNUMBER($I56))),"Revisar datos",IF($M56=$R$6,"Revisar datos",IF($M56=$R$5,"Sin acción",IF($M56=$R$4,"Cerrado",IF($P56&lt;NOW(),"Hora superada",IF($P56&lt;=NOW()+IFERROR($S$2/24,0),"Próximo: comprobar","Planificado"))))))))</f>
        <v/>
      </c>
      <c r="P56" s="31">
        <f>IF($A56="","",IF(AND(ISNUMBER($E56),ISNUMBER($F56)),$E56+$F56,""))</f>
        <v/>
      </c>
    </row>
    <row r="57">
      <c r="A57" s="14" t="n"/>
      <c r="B57" s="14" t="n"/>
      <c r="C57" s="14" t="n"/>
      <c r="D57" s="14" t="n"/>
      <c r="E57" s="28" t="n"/>
      <c r="F57" s="29" t="n"/>
      <c r="G57" s="14" t="n"/>
      <c r="H57" s="14" t="n"/>
      <c r="I57" s="17" t="n"/>
      <c r="J57" s="17" t="n"/>
      <c r="K57" s="14" t="n"/>
      <c r="L57" s="14" t="n"/>
      <c r="M57" s="18" t="n"/>
      <c r="N57" s="32">
        <f>IF($A57="","",IF(AND(ISNUMBER($E57),ISNUMBER($F57)),IFERROR($E57+$F57+IF(ISNUMBER($J57),$J57,$S$5)/1440,""),""))</f>
        <v/>
      </c>
      <c r="O57" s="10">
        <f>IF($A57="","",IF(OR($B57="",$C57="",$D57="",$E57="",$F57="",$G57="",$H57="",$I57="",$K57="",$L57="",$M57=""),"Revisar datos",IF(OR(NOT(ISNUMBER($E57)),NOT(ISNUMBER($F57)),NOT(ISNUMBER($I57))),"Revisar datos",IF($M57=$R$6,"Revisar datos",IF($M57=$R$5,"Sin acción",IF($M57=$R$4,"Cerrado",IF($P57&lt;NOW(),"Hora superada",IF($P57&lt;=NOW()+IFERROR($S$2/24,0),"Próximo: comprobar","Planificado"))))))))</f>
        <v/>
      </c>
      <c r="P57" s="31">
        <f>IF($A57="","",IF(AND(ISNUMBER($E57),ISNUMBER($F57)),$E57+$F57,""))</f>
        <v/>
      </c>
    </row>
    <row r="58">
      <c r="A58" s="14" t="n"/>
      <c r="B58" s="14" t="n"/>
      <c r="C58" s="14" t="n"/>
      <c r="D58" s="14" t="n"/>
      <c r="E58" s="28" t="n"/>
      <c r="F58" s="29" t="n"/>
      <c r="G58" s="14" t="n"/>
      <c r="H58" s="14" t="n"/>
      <c r="I58" s="17" t="n"/>
      <c r="J58" s="17" t="n"/>
      <c r="K58" s="14" t="n"/>
      <c r="L58" s="14" t="n"/>
      <c r="M58" s="18" t="n"/>
      <c r="N58" s="30">
        <f>IF($A58="","",IF(AND(ISNUMBER($E58),ISNUMBER($F58)),IFERROR($E58+$F58+IF(ISNUMBER($J58),$J58,$S$5)/1440,""),""))</f>
        <v/>
      </c>
      <c r="O58" s="8">
        <f>IF($A58="","",IF(OR($B58="",$C58="",$D58="",$E58="",$F58="",$G58="",$H58="",$I58="",$K58="",$L58="",$M58=""),"Revisar datos",IF(OR(NOT(ISNUMBER($E58)),NOT(ISNUMBER($F58)),NOT(ISNUMBER($I58))),"Revisar datos",IF($M58=$R$6,"Revisar datos",IF($M58=$R$5,"Sin acción",IF($M58=$R$4,"Cerrado",IF($P58&lt;NOW(),"Hora superada",IF($P58&lt;=NOW()+IFERROR($S$2/24,0),"Próximo: comprobar","Planificado"))))))))</f>
        <v/>
      </c>
      <c r="P58" s="31">
        <f>IF($A58="","",IF(AND(ISNUMBER($E58),ISNUMBER($F58)),$E58+$F58,""))</f>
        <v/>
      </c>
    </row>
    <row r="59">
      <c r="A59" s="14" t="n"/>
      <c r="B59" s="14" t="n"/>
      <c r="C59" s="14" t="n"/>
      <c r="D59" s="14" t="n"/>
      <c r="E59" s="28" t="n"/>
      <c r="F59" s="29" t="n"/>
      <c r="G59" s="14" t="n"/>
      <c r="H59" s="14" t="n"/>
      <c r="I59" s="17" t="n"/>
      <c r="J59" s="17" t="n"/>
      <c r="K59" s="14" t="n"/>
      <c r="L59" s="14" t="n"/>
      <c r="M59" s="18" t="n"/>
      <c r="N59" s="32">
        <f>IF($A59="","",IF(AND(ISNUMBER($E59),ISNUMBER($F59)),IFERROR($E59+$F59+IF(ISNUMBER($J59),$J59,$S$5)/1440,""),""))</f>
        <v/>
      </c>
      <c r="O59" s="10">
        <f>IF($A59="","",IF(OR($B59="",$C59="",$D59="",$E59="",$F59="",$G59="",$H59="",$I59="",$K59="",$L59="",$M59=""),"Revisar datos",IF(OR(NOT(ISNUMBER($E59)),NOT(ISNUMBER($F59)),NOT(ISNUMBER($I59))),"Revisar datos",IF($M59=$R$6,"Revisar datos",IF($M59=$R$5,"Sin acción",IF($M59=$R$4,"Cerrado",IF($P59&lt;NOW(),"Hora superada",IF($P59&lt;=NOW()+IFERROR($S$2/24,0),"Próximo: comprobar","Planificado"))))))))</f>
        <v/>
      </c>
      <c r="P59" s="31">
        <f>IF($A59="","",IF(AND(ISNUMBER($E59),ISNUMBER($F59)),$E59+$F59,""))</f>
        <v/>
      </c>
    </row>
    <row r="60">
      <c r="A60" s="14" t="n"/>
      <c r="B60" s="14" t="n"/>
      <c r="C60" s="14" t="n"/>
      <c r="D60" s="14" t="n"/>
      <c r="E60" s="28" t="n"/>
      <c r="F60" s="29" t="n"/>
      <c r="G60" s="14" t="n"/>
      <c r="H60" s="14" t="n"/>
      <c r="I60" s="17" t="n"/>
      <c r="J60" s="17" t="n"/>
      <c r="K60" s="14" t="n"/>
      <c r="L60" s="14" t="n"/>
      <c r="M60" s="18" t="n"/>
      <c r="N60" s="30">
        <f>IF($A60="","",IF(AND(ISNUMBER($E60),ISNUMBER($F60)),IFERROR($E60+$F60+IF(ISNUMBER($J60),$J60,$S$5)/1440,""),""))</f>
        <v/>
      </c>
      <c r="O60" s="8">
        <f>IF($A60="","",IF(OR($B60="",$C60="",$D60="",$E60="",$F60="",$G60="",$H60="",$I60="",$K60="",$L60="",$M60=""),"Revisar datos",IF(OR(NOT(ISNUMBER($E60)),NOT(ISNUMBER($F60)),NOT(ISNUMBER($I60))),"Revisar datos",IF($M60=$R$6,"Revisar datos",IF($M60=$R$5,"Sin acción",IF($M60=$R$4,"Cerrado",IF($P60&lt;NOW(),"Hora superada",IF($P60&lt;=NOW()+IFERROR($S$2/24,0),"Próximo: comprobar","Planificado"))))))))</f>
        <v/>
      </c>
      <c r="P60" s="31">
        <f>IF($A60="","",IF(AND(ISNUMBER($E60),ISNUMBER($F60)),$E60+$F60,""))</f>
        <v/>
      </c>
    </row>
    <row r="61">
      <c r="A61" s="14" t="n"/>
      <c r="B61" s="14" t="n"/>
      <c r="C61" s="14" t="n"/>
      <c r="D61" s="14" t="n"/>
      <c r="E61" s="28" t="n"/>
      <c r="F61" s="29" t="n"/>
      <c r="G61" s="14" t="n"/>
      <c r="H61" s="14" t="n"/>
      <c r="I61" s="17" t="n"/>
      <c r="J61" s="17" t="n"/>
      <c r="K61" s="14" t="n"/>
      <c r="L61" s="14" t="n"/>
      <c r="M61" s="18" t="n"/>
      <c r="N61" s="32">
        <f>IF($A61="","",IF(AND(ISNUMBER($E61),ISNUMBER($F61)),IFERROR($E61+$F61+IF(ISNUMBER($J61),$J61,$S$5)/1440,""),""))</f>
        <v/>
      </c>
      <c r="O61" s="10">
        <f>IF($A61="","",IF(OR($B61="",$C61="",$D61="",$E61="",$F61="",$G61="",$H61="",$I61="",$K61="",$L61="",$M61=""),"Revisar datos",IF(OR(NOT(ISNUMBER($E61)),NOT(ISNUMBER($F61)),NOT(ISNUMBER($I61))),"Revisar datos",IF($M61=$R$6,"Revisar datos",IF($M61=$R$5,"Sin acción",IF($M61=$R$4,"Cerrado",IF($P61&lt;NOW(),"Hora superada",IF($P61&lt;=NOW()+IFERROR($S$2/24,0),"Próximo: comprobar","Planificado"))))))))</f>
        <v/>
      </c>
      <c r="P61" s="31">
        <f>IF($A61="","",IF(AND(ISNUMBER($E61),ISNUMBER($F61)),$E61+$F61,""))</f>
        <v/>
      </c>
    </row>
    <row r="62">
      <c r="A62" s="14" t="n"/>
      <c r="B62" s="14" t="n"/>
      <c r="C62" s="14" t="n"/>
      <c r="D62" s="14" t="n"/>
      <c r="E62" s="28" t="n"/>
      <c r="F62" s="29" t="n"/>
      <c r="G62" s="14" t="n"/>
      <c r="H62" s="14" t="n"/>
      <c r="I62" s="17" t="n"/>
      <c r="J62" s="17" t="n"/>
      <c r="K62" s="14" t="n"/>
      <c r="L62" s="14" t="n"/>
      <c r="M62" s="18" t="n"/>
      <c r="N62" s="30">
        <f>IF($A62="","",IF(AND(ISNUMBER($E62),ISNUMBER($F62)),IFERROR($E62+$F62+IF(ISNUMBER($J62),$J62,$S$5)/1440,""),""))</f>
        <v/>
      </c>
      <c r="O62" s="8">
        <f>IF($A62="","",IF(OR($B62="",$C62="",$D62="",$E62="",$F62="",$G62="",$H62="",$I62="",$K62="",$L62="",$M62=""),"Revisar datos",IF(OR(NOT(ISNUMBER($E62)),NOT(ISNUMBER($F62)),NOT(ISNUMBER($I62))),"Revisar datos",IF($M62=$R$6,"Revisar datos",IF($M62=$R$5,"Sin acción",IF($M62=$R$4,"Cerrado",IF($P62&lt;NOW(),"Hora superada",IF($P62&lt;=NOW()+IFERROR($S$2/24,0),"Próximo: comprobar","Planificado"))))))))</f>
        <v/>
      </c>
      <c r="P62" s="31">
        <f>IF($A62="","",IF(AND(ISNUMBER($E62),ISNUMBER($F62)),$E62+$F62,""))</f>
        <v/>
      </c>
    </row>
    <row r="63">
      <c r="A63" s="14" t="n"/>
      <c r="B63" s="14" t="n"/>
      <c r="C63" s="14" t="n"/>
      <c r="D63" s="14" t="n"/>
      <c r="E63" s="28" t="n"/>
      <c r="F63" s="29" t="n"/>
      <c r="G63" s="14" t="n"/>
      <c r="H63" s="14" t="n"/>
      <c r="I63" s="17" t="n"/>
      <c r="J63" s="17" t="n"/>
      <c r="K63" s="14" t="n"/>
      <c r="L63" s="14" t="n"/>
      <c r="M63" s="18" t="n"/>
      <c r="N63" s="32">
        <f>IF($A63="","",IF(AND(ISNUMBER($E63),ISNUMBER($F63)),IFERROR($E63+$F63+IF(ISNUMBER($J63),$J63,$S$5)/1440,""),""))</f>
        <v/>
      </c>
      <c r="O63" s="10">
        <f>IF($A63="","",IF(OR($B63="",$C63="",$D63="",$E63="",$F63="",$G63="",$H63="",$I63="",$K63="",$L63="",$M63=""),"Revisar datos",IF(OR(NOT(ISNUMBER($E63)),NOT(ISNUMBER($F63)),NOT(ISNUMBER($I63))),"Revisar datos",IF($M63=$R$6,"Revisar datos",IF($M63=$R$5,"Sin acción",IF($M63=$R$4,"Cerrado",IF($P63&lt;NOW(),"Hora superada",IF($P63&lt;=NOW()+IFERROR($S$2/24,0),"Próximo: comprobar","Planificado"))))))))</f>
        <v/>
      </c>
      <c r="P63" s="31">
        <f>IF($A63="","",IF(AND(ISNUMBER($E63),ISNUMBER($F63)),$E63+$F63,""))</f>
        <v/>
      </c>
    </row>
    <row r="64">
      <c r="A64" s="14" t="n"/>
      <c r="B64" s="14" t="n"/>
      <c r="C64" s="14" t="n"/>
      <c r="D64" s="14" t="n"/>
      <c r="E64" s="28" t="n"/>
      <c r="F64" s="29" t="n"/>
      <c r="G64" s="14" t="n"/>
      <c r="H64" s="14" t="n"/>
      <c r="I64" s="17" t="n"/>
      <c r="J64" s="17" t="n"/>
      <c r="K64" s="14" t="n"/>
      <c r="L64" s="14" t="n"/>
      <c r="M64" s="18" t="n"/>
      <c r="N64" s="30">
        <f>IF($A64="","",IF(AND(ISNUMBER($E64),ISNUMBER($F64)),IFERROR($E64+$F64+IF(ISNUMBER($J64),$J64,$S$5)/1440,""),""))</f>
        <v/>
      </c>
      <c r="O64" s="8">
        <f>IF($A64="","",IF(OR($B64="",$C64="",$D64="",$E64="",$F64="",$G64="",$H64="",$I64="",$K64="",$L64="",$M64=""),"Revisar datos",IF(OR(NOT(ISNUMBER($E64)),NOT(ISNUMBER($F64)),NOT(ISNUMBER($I64))),"Revisar datos",IF($M64=$R$6,"Revisar datos",IF($M64=$R$5,"Sin acción",IF($M64=$R$4,"Cerrado",IF($P64&lt;NOW(),"Hora superada",IF($P64&lt;=NOW()+IFERROR($S$2/24,0),"Próximo: comprobar","Planificado"))))))))</f>
        <v/>
      </c>
      <c r="P64" s="31">
        <f>IF($A64="","",IF(AND(ISNUMBER($E64),ISNUMBER($F64)),$E64+$F64,""))</f>
        <v/>
      </c>
    </row>
    <row r="65">
      <c r="A65" s="14" t="n"/>
      <c r="B65" s="14" t="n"/>
      <c r="C65" s="14" t="n"/>
      <c r="D65" s="14" t="n"/>
      <c r="E65" s="28" t="n"/>
      <c r="F65" s="29" t="n"/>
      <c r="G65" s="14" t="n"/>
      <c r="H65" s="14" t="n"/>
      <c r="I65" s="17" t="n"/>
      <c r="J65" s="17" t="n"/>
      <c r="K65" s="14" t="n"/>
      <c r="L65" s="14" t="n"/>
      <c r="M65" s="18" t="n"/>
      <c r="N65" s="32">
        <f>IF($A65="","",IF(AND(ISNUMBER($E65),ISNUMBER($F65)),IFERROR($E65+$F65+IF(ISNUMBER($J65),$J65,$S$5)/1440,""),""))</f>
        <v/>
      </c>
      <c r="O65" s="10">
        <f>IF($A65="","",IF(OR($B65="",$C65="",$D65="",$E65="",$F65="",$G65="",$H65="",$I65="",$K65="",$L65="",$M65=""),"Revisar datos",IF(OR(NOT(ISNUMBER($E65)),NOT(ISNUMBER($F65)),NOT(ISNUMBER($I65))),"Revisar datos",IF($M65=$R$6,"Revisar datos",IF($M65=$R$5,"Sin acción",IF($M65=$R$4,"Cerrado",IF($P65&lt;NOW(),"Hora superada",IF($P65&lt;=NOW()+IFERROR($S$2/24,0),"Próximo: comprobar","Planificado"))))))))</f>
        <v/>
      </c>
      <c r="P65" s="31">
        <f>IF($A65="","",IF(AND(ISNUMBER($E65),ISNUMBER($F65)),$E65+$F65,""))</f>
        <v/>
      </c>
    </row>
    <row r="66">
      <c r="A66" s="14" t="n"/>
      <c r="B66" s="14" t="n"/>
      <c r="C66" s="14" t="n"/>
      <c r="D66" s="14" t="n"/>
      <c r="E66" s="28" t="n"/>
      <c r="F66" s="29" t="n"/>
      <c r="G66" s="14" t="n"/>
      <c r="H66" s="14" t="n"/>
      <c r="I66" s="17" t="n"/>
      <c r="J66" s="17" t="n"/>
      <c r="K66" s="14" t="n"/>
      <c r="L66" s="14" t="n"/>
      <c r="M66" s="18" t="n"/>
      <c r="N66" s="30">
        <f>IF($A66="","",IF(AND(ISNUMBER($E66),ISNUMBER($F66)),IFERROR($E66+$F66+IF(ISNUMBER($J66),$J66,$S$5)/1440,""),""))</f>
        <v/>
      </c>
      <c r="O66" s="8">
        <f>IF($A66="","",IF(OR($B66="",$C66="",$D66="",$E66="",$F66="",$G66="",$H66="",$I66="",$K66="",$L66="",$M66=""),"Revisar datos",IF(OR(NOT(ISNUMBER($E66)),NOT(ISNUMBER($F66)),NOT(ISNUMBER($I66))),"Revisar datos",IF($M66=$R$6,"Revisar datos",IF($M66=$R$5,"Sin acción",IF($M66=$R$4,"Cerrado",IF($P66&lt;NOW(),"Hora superada",IF($P66&lt;=NOW()+IFERROR($S$2/24,0),"Próximo: comprobar","Planificado"))))))))</f>
        <v/>
      </c>
      <c r="P66" s="31">
        <f>IF($A66="","",IF(AND(ISNUMBER($E66),ISNUMBER($F66)),$E66+$F66,""))</f>
        <v/>
      </c>
    </row>
    <row r="67">
      <c r="A67" s="14" t="n"/>
      <c r="B67" s="14" t="n"/>
      <c r="C67" s="14" t="n"/>
      <c r="D67" s="14" t="n"/>
      <c r="E67" s="28" t="n"/>
      <c r="F67" s="29" t="n"/>
      <c r="G67" s="14" t="n"/>
      <c r="H67" s="14" t="n"/>
      <c r="I67" s="17" t="n"/>
      <c r="J67" s="17" t="n"/>
      <c r="K67" s="14" t="n"/>
      <c r="L67" s="14" t="n"/>
      <c r="M67" s="18" t="n"/>
      <c r="N67" s="32">
        <f>IF($A67="","",IF(AND(ISNUMBER($E67),ISNUMBER($F67)),IFERROR($E67+$F67+IF(ISNUMBER($J67),$J67,$S$5)/1440,""),""))</f>
        <v/>
      </c>
      <c r="O67" s="10">
        <f>IF($A67="","",IF(OR($B67="",$C67="",$D67="",$E67="",$F67="",$G67="",$H67="",$I67="",$K67="",$L67="",$M67=""),"Revisar datos",IF(OR(NOT(ISNUMBER($E67)),NOT(ISNUMBER($F67)),NOT(ISNUMBER($I67))),"Revisar datos",IF($M67=$R$6,"Revisar datos",IF($M67=$R$5,"Sin acción",IF($M67=$R$4,"Cerrado",IF($P67&lt;NOW(),"Hora superada",IF($P67&lt;=NOW()+IFERROR($S$2/24,0),"Próximo: comprobar","Planificado"))))))))</f>
        <v/>
      </c>
      <c r="P67" s="31">
        <f>IF($A67="","",IF(AND(ISNUMBER($E67),ISNUMBER($F67)),$E67+$F67,""))</f>
        <v/>
      </c>
    </row>
    <row r="68">
      <c r="A68" s="14" t="n"/>
      <c r="B68" s="14" t="n"/>
      <c r="C68" s="14" t="n"/>
      <c r="D68" s="14" t="n"/>
      <c r="E68" s="28" t="n"/>
      <c r="F68" s="29" t="n"/>
      <c r="G68" s="14" t="n"/>
      <c r="H68" s="14" t="n"/>
      <c r="I68" s="17" t="n"/>
      <c r="J68" s="17" t="n"/>
      <c r="K68" s="14" t="n"/>
      <c r="L68" s="14" t="n"/>
      <c r="M68" s="18" t="n"/>
      <c r="N68" s="30">
        <f>IF($A68="","",IF(AND(ISNUMBER($E68),ISNUMBER($F68)),IFERROR($E68+$F68+IF(ISNUMBER($J68),$J68,$S$5)/1440,""),""))</f>
        <v/>
      </c>
      <c r="O68" s="8">
        <f>IF($A68="","",IF(OR($B68="",$C68="",$D68="",$E68="",$F68="",$G68="",$H68="",$I68="",$K68="",$L68="",$M68=""),"Revisar datos",IF(OR(NOT(ISNUMBER($E68)),NOT(ISNUMBER($F68)),NOT(ISNUMBER($I68))),"Revisar datos",IF($M68=$R$6,"Revisar datos",IF($M68=$R$5,"Sin acción",IF($M68=$R$4,"Cerrado",IF($P68&lt;NOW(),"Hora superada",IF($P68&lt;=NOW()+IFERROR($S$2/24,0),"Próximo: comprobar","Planificado"))))))))</f>
        <v/>
      </c>
      <c r="P68" s="31">
        <f>IF($A68="","",IF(AND(ISNUMBER($E68),ISNUMBER($F68)),$E68+$F68,""))</f>
        <v/>
      </c>
    </row>
    <row r="69">
      <c r="A69" s="14" t="n"/>
      <c r="B69" s="14" t="n"/>
      <c r="C69" s="14" t="n"/>
      <c r="D69" s="14" t="n"/>
      <c r="E69" s="28" t="n"/>
      <c r="F69" s="29" t="n"/>
      <c r="G69" s="14" t="n"/>
      <c r="H69" s="14" t="n"/>
      <c r="I69" s="17" t="n"/>
      <c r="J69" s="17" t="n"/>
      <c r="K69" s="14" t="n"/>
      <c r="L69" s="14" t="n"/>
      <c r="M69" s="18" t="n"/>
      <c r="N69" s="32">
        <f>IF($A69="","",IF(AND(ISNUMBER($E69),ISNUMBER($F69)),IFERROR($E69+$F69+IF(ISNUMBER($J69),$J69,$S$5)/1440,""),""))</f>
        <v/>
      </c>
      <c r="O69" s="10">
        <f>IF($A69="","",IF(OR($B69="",$C69="",$D69="",$E69="",$F69="",$G69="",$H69="",$I69="",$K69="",$L69="",$M69=""),"Revisar datos",IF(OR(NOT(ISNUMBER($E69)),NOT(ISNUMBER($F69)),NOT(ISNUMBER($I69))),"Revisar datos",IF($M69=$R$6,"Revisar datos",IF($M69=$R$5,"Sin acción",IF($M69=$R$4,"Cerrado",IF($P69&lt;NOW(),"Hora superada",IF($P69&lt;=NOW()+IFERROR($S$2/24,0),"Próximo: comprobar","Planificado"))))))))</f>
        <v/>
      </c>
      <c r="P69" s="31">
        <f>IF($A69="","",IF(AND(ISNUMBER($E69),ISNUMBER($F69)),$E69+$F69,""))</f>
        <v/>
      </c>
    </row>
    <row r="70">
      <c r="A70" s="14" t="n"/>
      <c r="B70" s="14" t="n"/>
      <c r="C70" s="14" t="n"/>
      <c r="D70" s="14" t="n"/>
      <c r="E70" s="28" t="n"/>
      <c r="F70" s="29" t="n"/>
      <c r="G70" s="14" t="n"/>
      <c r="H70" s="14" t="n"/>
      <c r="I70" s="17" t="n"/>
      <c r="J70" s="17" t="n"/>
      <c r="K70" s="14" t="n"/>
      <c r="L70" s="14" t="n"/>
      <c r="M70" s="18" t="n"/>
      <c r="N70" s="30">
        <f>IF($A70="","",IF(AND(ISNUMBER($E70),ISNUMBER($F70)),IFERROR($E70+$F70+IF(ISNUMBER($J70),$J70,$S$5)/1440,""),""))</f>
        <v/>
      </c>
      <c r="O70" s="8">
        <f>IF($A70="","",IF(OR($B70="",$C70="",$D70="",$E70="",$F70="",$G70="",$H70="",$I70="",$K70="",$L70="",$M70=""),"Revisar datos",IF(OR(NOT(ISNUMBER($E70)),NOT(ISNUMBER($F70)),NOT(ISNUMBER($I70))),"Revisar datos",IF($M70=$R$6,"Revisar datos",IF($M70=$R$5,"Sin acción",IF($M70=$R$4,"Cerrado",IF($P70&lt;NOW(),"Hora superada",IF($P70&lt;=NOW()+IFERROR($S$2/24,0),"Próximo: comprobar","Planificado"))))))))</f>
        <v/>
      </c>
      <c r="P70" s="31">
        <f>IF($A70="","",IF(AND(ISNUMBER($E70),ISNUMBER($F70)),$E70+$F70,""))</f>
        <v/>
      </c>
    </row>
    <row r="71">
      <c r="A71" s="14" t="n"/>
      <c r="B71" s="14" t="n"/>
      <c r="C71" s="14" t="n"/>
      <c r="D71" s="14" t="n"/>
      <c r="E71" s="28" t="n"/>
      <c r="F71" s="29" t="n"/>
      <c r="G71" s="14" t="n"/>
      <c r="H71" s="14" t="n"/>
      <c r="I71" s="17" t="n"/>
      <c r="J71" s="17" t="n"/>
      <c r="K71" s="14" t="n"/>
      <c r="L71" s="14" t="n"/>
      <c r="M71" s="18" t="n"/>
      <c r="N71" s="32">
        <f>IF($A71="","",IF(AND(ISNUMBER($E71),ISNUMBER($F71)),IFERROR($E71+$F71+IF(ISNUMBER($J71),$J71,$S$5)/1440,""),""))</f>
        <v/>
      </c>
      <c r="O71" s="10">
        <f>IF($A71="","",IF(OR($B71="",$C71="",$D71="",$E71="",$F71="",$G71="",$H71="",$I71="",$K71="",$L71="",$M71=""),"Revisar datos",IF(OR(NOT(ISNUMBER($E71)),NOT(ISNUMBER($F71)),NOT(ISNUMBER($I71))),"Revisar datos",IF($M71=$R$6,"Revisar datos",IF($M71=$R$5,"Sin acción",IF($M71=$R$4,"Cerrado",IF($P71&lt;NOW(),"Hora superada",IF($P71&lt;=NOW()+IFERROR($S$2/24,0),"Próximo: comprobar","Planificado"))))))))</f>
        <v/>
      </c>
      <c r="P71" s="31">
        <f>IF($A71="","",IF(AND(ISNUMBER($E71),ISNUMBER($F71)),$E71+$F71,""))</f>
        <v/>
      </c>
    </row>
    <row r="72">
      <c r="A72" s="14" t="n"/>
      <c r="B72" s="14" t="n"/>
      <c r="C72" s="14" t="n"/>
      <c r="D72" s="14" t="n"/>
      <c r="E72" s="28" t="n"/>
      <c r="F72" s="29" t="n"/>
      <c r="G72" s="14" t="n"/>
      <c r="H72" s="14" t="n"/>
      <c r="I72" s="17" t="n"/>
      <c r="J72" s="17" t="n"/>
      <c r="K72" s="14" t="n"/>
      <c r="L72" s="14" t="n"/>
      <c r="M72" s="18" t="n"/>
      <c r="N72" s="30">
        <f>IF($A72="","",IF(AND(ISNUMBER($E72),ISNUMBER($F72)),IFERROR($E72+$F72+IF(ISNUMBER($J72),$J72,$S$5)/1440,""),""))</f>
        <v/>
      </c>
      <c r="O72" s="8">
        <f>IF($A72="","",IF(OR($B72="",$C72="",$D72="",$E72="",$F72="",$G72="",$H72="",$I72="",$K72="",$L72="",$M72=""),"Revisar datos",IF(OR(NOT(ISNUMBER($E72)),NOT(ISNUMBER($F72)),NOT(ISNUMBER($I72))),"Revisar datos",IF($M72=$R$6,"Revisar datos",IF($M72=$R$5,"Sin acción",IF($M72=$R$4,"Cerrado",IF($P72&lt;NOW(),"Hora superada",IF($P72&lt;=NOW()+IFERROR($S$2/24,0),"Próximo: comprobar","Planificado"))))))))</f>
        <v/>
      </c>
      <c r="P72" s="31">
        <f>IF($A72="","",IF(AND(ISNUMBER($E72),ISNUMBER($F72)),$E72+$F72,""))</f>
        <v/>
      </c>
    </row>
    <row r="73">
      <c r="A73" s="14" t="n"/>
      <c r="B73" s="14" t="n"/>
      <c r="C73" s="14" t="n"/>
      <c r="D73" s="14" t="n"/>
      <c r="E73" s="28" t="n"/>
      <c r="F73" s="29" t="n"/>
      <c r="G73" s="14" t="n"/>
      <c r="H73" s="14" t="n"/>
      <c r="I73" s="17" t="n"/>
      <c r="J73" s="17" t="n"/>
      <c r="K73" s="14" t="n"/>
      <c r="L73" s="14" t="n"/>
      <c r="M73" s="18" t="n"/>
      <c r="N73" s="32">
        <f>IF($A73="","",IF(AND(ISNUMBER($E73),ISNUMBER($F73)),IFERROR($E73+$F73+IF(ISNUMBER($J73),$J73,$S$5)/1440,""),""))</f>
        <v/>
      </c>
      <c r="O73" s="10">
        <f>IF($A73="","",IF(OR($B73="",$C73="",$D73="",$E73="",$F73="",$G73="",$H73="",$I73="",$K73="",$L73="",$M73=""),"Revisar datos",IF(OR(NOT(ISNUMBER($E73)),NOT(ISNUMBER($F73)),NOT(ISNUMBER($I73))),"Revisar datos",IF($M73=$R$6,"Revisar datos",IF($M73=$R$5,"Sin acción",IF($M73=$R$4,"Cerrado",IF($P73&lt;NOW(),"Hora superada",IF($P73&lt;=NOW()+IFERROR($S$2/24,0),"Próximo: comprobar","Planificado"))))))))</f>
        <v/>
      </c>
      <c r="P73" s="31">
        <f>IF($A73="","",IF(AND(ISNUMBER($E73),ISNUMBER($F73)),$E73+$F73,""))</f>
        <v/>
      </c>
    </row>
    <row r="74">
      <c r="A74" s="14" t="n"/>
      <c r="B74" s="14" t="n"/>
      <c r="C74" s="14" t="n"/>
      <c r="D74" s="14" t="n"/>
      <c r="E74" s="28" t="n"/>
      <c r="F74" s="29" t="n"/>
      <c r="G74" s="14" t="n"/>
      <c r="H74" s="14" t="n"/>
      <c r="I74" s="17" t="n"/>
      <c r="J74" s="17" t="n"/>
      <c r="K74" s="14" t="n"/>
      <c r="L74" s="14" t="n"/>
      <c r="M74" s="18" t="n"/>
      <c r="N74" s="30">
        <f>IF($A74="","",IF(AND(ISNUMBER($E74),ISNUMBER($F74)),IFERROR($E74+$F74+IF(ISNUMBER($J74),$J74,$S$5)/1440,""),""))</f>
        <v/>
      </c>
      <c r="O74" s="8">
        <f>IF($A74="","",IF(OR($B74="",$C74="",$D74="",$E74="",$F74="",$G74="",$H74="",$I74="",$K74="",$L74="",$M74=""),"Revisar datos",IF(OR(NOT(ISNUMBER($E74)),NOT(ISNUMBER($F74)),NOT(ISNUMBER($I74))),"Revisar datos",IF($M74=$R$6,"Revisar datos",IF($M74=$R$5,"Sin acción",IF($M74=$R$4,"Cerrado",IF($P74&lt;NOW(),"Hora superada",IF($P74&lt;=NOW()+IFERROR($S$2/24,0),"Próximo: comprobar","Planificado"))))))))</f>
        <v/>
      </c>
      <c r="P74" s="31">
        <f>IF($A74="","",IF(AND(ISNUMBER($E74),ISNUMBER($F74)),$E74+$F74,""))</f>
        <v/>
      </c>
    </row>
    <row r="75">
      <c r="A75" s="14" t="n"/>
      <c r="B75" s="14" t="n"/>
      <c r="C75" s="14" t="n"/>
      <c r="D75" s="14" t="n"/>
      <c r="E75" s="28" t="n"/>
      <c r="F75" s="29" t="n"/>
      <c r="G75" s="14" t="n"/>
      <c r="H75" s="14" t="n"/>
      <c r="I75" s="17" t="n"/>
      <c r="J75" s="17" t="n"/>
      <c r="K75" s="14" t="n"/>
      <c r="L75" s="14" t="n"/>
      <c r="M75" s="18" t="n"/>
      <c r="N75" s="32">
        <f>IF($A75="","",IF(AND(ISNUMBER($E75),ISNUMBER($F75)),IFERROR($E75+$F75+IF(ISNUMBER($J75),$J75,$S$5)/1440,""),""))</f>
        <v/>
      </c>
      <c r="O75" s="10">
        <f>IF($A75="","",IF(OR($B75="",$C75="",$D75="",$E75="",$F75="",$G75="",$H75="",$I75="",$K75="",$L75="",$M75=""),"Revisar datos",IF(OR(NOT(ISNUMBER($E75)),NOT(ISNUMBER($F75)),NOT(ISNUMBER($I75))),"Revisar datos",IF($M75=$R$6,"Revisar datos",IF($M75=$R$5,"Sin acción",IF($M75=$R$4,"Cerrado",IF($P75&lt;NOW(),"Hora superada",IF($P75&lt;=NOW()+IFERROR($S$2/24,0),"Próximo: comprobar","Planificado"))))))))</f>
        <v/>
      </c>
      <c r="P75" s="31">
        <f>IF($A75="","",IF(AND(ISNUMBER($E75),ISNUMBER($F75)),$E75+$F75,""))</f>
        <v/>
      </c>
    </row>
    <row r="76">
      <c r="A76" s="14" t="n"/>
      <c r="B76" s="14" t="n"/>
      <c r="C76" s="14" t="n"/>
      <c r="D76" s="14" t="n"/>
      <c r="E76" s="28" t="n"/>
      <c r="F76" s="29" t="n"/>
      <c r="G76" s="14" t="n"/>
      <c r="H76" s="14" t="n"/>
      <c r="I76" s="17" t="n"/>
      <c r="J76" s="17" t="n"/>
      <c r="K76" s="14" t="n"/>
      <c r="L76" s="14" t="n"/>
      <c r="M76" s="18" t="n"/>
      <c r="N76" s="30">
        <f>IF($A76="","",IF(AND(ISNUMBER($E76),ISNUMBER($F76)),IFERROR($E76+$F76+IF(ISNUMBER($J76),$J76,$S$5)/1440,""),""))</f>
        <v/>
      </c>
      <c r="O76" s="8">
        <f>IF($A76="","",IF(OR($B76="",$C76="",$D76="",$E76="",$F76="",$G76="",$H76="",$I76="",$K76="",$L76="",$M76=""),"Revisar datos",IF(OR(NOT(ISNUMBER($E76)),NOT(ISNUMBER($F76)),NOT(ISNUMBER($I76))),"Revisar datos",IF($M76=$R$6,"Revisar datos",IF($M76=$R$5,"Sin acción",IF($M76=$R$4,"Cerrado",IF($P76&lt;NOW(),"Hora superada",IF($P76&lt;=NOW()+IFERROR($S$2/24,0),"Próximo: comprobar","Planificado"))))))))</f>
        <v/>
      </c>
      <c r="P76" s="31">
        <f>IF($A76="","",IF(AND(ISNUMBER($E76),ISNUMBER($F76)),$E76+$F76,""))</f>
        <v/>
      </c>
    </row>
    <row r="77">
      <c r="A77" s="14" t="n"/>
      <c r="B77" s="14" t="n"/>
      <c r="C77" s="14" t="n"/>
      <c r="D77" s="14" t="n"/>
      <c r="E77" s="28" t="n"/>
      <c r="F77" s="29" t="n"/>
      <c r="G77" s="14" t="n"/>
      <c r="H77" s="14" t="n"/>
      <c r="I77" s="17" t="n"/>
      <c r="J77" s="17" t="n"/>
      <c r="K77" s="14" t="n"/>
      <c r="L77" s="14" t="n"/>
      <c r="M77" s="18" t="n"/>
      <c r="N77" s="32">
        <f>IF($A77="","",IF(AND(ISNUMBER($E77),ISNUMBER($F77)),IFERROR($E77+$F77+IF(ISNUMBER($J77),$J77,$S$5)/1440,""),""))</f>
        <v/>
      </c>
      <c r="O77" s="10">
        <f>IF($A77="","",IF(OR($B77="",$C77="",$D77="",$E77="",$F77="",$G77="",$H77="",$I77="",$K77="",$L77="",$M77=""),"Revisar datos",IF(OR(NOT(ISNUMBER($E77)),NOT(ISNUMBER($F77)),NOT(ISNUMBER($I77))),"Revisar datos",IF($M77=$R$6,"Revisar datos",IF($M77=$R$5,"Sin acción",IF($M77=$R$4,"Cerrado",IF($P77&lt;NOW(),"Hora superada",IF($P77&lt;=NOW()+IFERROR($S$2/24,0),"Próximo: comprobar","Planificado"))))))))</f>
        <v/>
      </c>
      <c r="P77" s="31">
        <f>IF($A77="","",IF(AND(ISNUMBER($E77),ISNUMBER($F77)),$E77+$F77,""))</f>
        <v/>
      </c>
    </row>
    <row r="78">
      <c r="A78" s="14" t="n"/>
      <c r="B78" s="14" t="n"/>
      <c r="C78" s="14" t="n"/>
      <c r="D78" s="14" t="n"/>
      <c r="E78" s="28" t="n"/>
      <c r="F78" s="29" t="n"/>
      <c r="G78" s="14" t="n"/>
      <c r="H78" s="14" t="n"/>
      <c r="I78" s="17" t="n"/>
      <c r="J78" s="17" t="n"/>
      <c r="K78" s="14" t="n"/>
      <c r="L78" s="14" t="n"/>
      <c r="M78" s="18" t="n"/>
      <c r="N78" s="30">
        <f>IF($A78="","",IF(AND(ISNUMBER($E78),ISNUMBER($F78)),IFERROR($E78+$F78+IF(ISNUMBER($J78),$J78,$S$5)/1440,""),""))</f>
        <v/>
      </c>
      <c r="O78" s="8">
        <f>IF($A78="","",IF(OR($B78="",$C78="",$D78="",$E78="",$F78="",$G78="",$H78="",$I78="",$K78="",$L78="",$M78=""),"Revisar datos",IF(OR(NOT(ISNUMBER($E78)),NOT(ISNUMBER($F78)),NOT(ISNUMBER($I78))),"Revisar datos",IF($M78=$R$6,"Revisar datos",IF($M78=$R$5,"Sin acción",IF($M78=$R$4,"Cerrado",IF($P78&lt;NOW(),"Hora superada",IF($P78&lt;=NOW()+IFERROR($S$2/24,0),"Próximo: comprobar","Planificado"))))))))</f>
        <v/>
      </c>
      <c r="P78" s="31">
        <f>IF($A78="","",IF(AND(ISNUMBER($E78),ISNUMBER($F78)),$E78+$F78,""))</f>
        <v/>
      </c>
    </row>
    <row r="79">
      <c r="A79" s="14" t="n"/>
      <c r="B79" s="14" t="n"/>
      <c r="C79" s="14" t="n"/>
      <c r="D79" s="14" t="n"/>
      <c r="E79" s="28" t="n"/>
      <c r="F79" s="29" t="n"/>
      <c r="G79" s="14" t="n"/>
      <c r="H79" s="14" t="n"/>
      <c r="I79" s="17" t="n"/>
      <c r="J79" s="17" t="n"/>
      <c r="K79" s="14" t="n"/>
      <c r="L79" s="14" t="n"/>
      <c r="M79" s="18" t="n"/>
      <c r="N79" s="32">
        <f>IF($A79="","",IF(AND(ISNUMBER($E79),ISNUMBER($F79)),IFERROR($E79+$F79+IF(ISNUMBER($J79),$J79,$S$5)/1440,""),""))</f>
        <v/>
      </c>
      <c r="O79" s="10">
        <f>IF($A79="","",IF(OR($B79="",$C79="",$D79="",$E79="",$F79="",$G79="",$H79="",$I79="",$K79="",$L79="",$M79=""),"Revisar datos",IF(OR(NOT(ISNUMBER($E79)),NOT(ISNUMBER($F79)),NOT(ISNUMBER($I79))),"Revisar datos",IF($M79=$R$6,"Revisar datos",IF($M79=$R$5,"Sin acción",IF($M79=$R$4,"Cerrado",IF($P79&lt;NOW(),"Hora superada",IF($P79&lt;=NOW()+IFERROR($S$2/24,0),"Próximo: comprobar","Planificado"))))))))</f>
        <v/>
      </c>
      <c r="P79" s="31">
        <f>IF($A79="","",IF(AND(ISNUMBER($E79),ISNUMBER($F79)),$E79+$F79,""))</f>
        <v/>
      </c>
    </row>
    <row r="80">
      <c r="A80" s="14" t="n"/>
      <c r="B80" s="14" t="n"/>
      <c r="C80" s="14" t="n"/>
      <c r="D80" s="14" t="n"/>
      <c r="E80" s="28" t="n"/>
      <c r="F80" s="29" t="n"/>
      <c r="G80" s="14" t="n"/>
      <c r="H80" s="14" t="n"/>
      <c r="I80" s="17" t="n"/>
      <c r="J80" s="17" t="n"/>
      <c r="K80" s="14" t="n"/>
      <c r="L80" s="14" t="n"/>
      <c r="M80" s="18" t="n"/>
      <c r="N80" s="30">
        <f>IF($A80="","",IF(AND(ISNUMBER($E80),ISNUMBER($F80)),IFERROR($E80+$F80+IF(ISNUMBER($J80),$J80,$S$5)/1440,""),""))</f>
        <v/>
      </c>
      <c r="O80" s="8">
        <f>IF($A80="","",IF(OR($B80="",$C80="",$D80="",$E80="",$F80="",$G80="",$H80="",$I80="",$K80="",$L80="",$M80=""),"Revisar datos",IF(OR(NOT(ISNUMBER($E80)),NOT(ISNUMBER($F80)),NOT(ISNUMBER($I80))),"Revisar datos",IF($M80=$R$6,"Revisar datos",IF($M80=$R$5,"Sin acción",IF($M80=$R$4,"Cerrado",IF($P80&lt;NOW(),"Hora superada",IF($P80&lt;=NOW()+IFERROR($S$2/24,0),"Próximo: comprobar","Planificado"))))))))</f>
        <v/>
      </c>
      <c r="P80" s="31">
        <f>IF($A80="","",IF(AND(ISNUMBER($E80),ISNUMBER($F80)),$E80+$F80,""))</f>
        <v/>
      </c>
    </row>
    <row r="81">
      <c r="A81" s="14" t="n"/>
      <c r="B81" s="14" t="n"/>
      <c r="C81" s="14" t="n"/>
      <c r="D81" s="14" t="n"/>
      <c r="E81" s="28" t="n"/>
      <c r="F81" s="29" t="n"/>
      <c r="G81" s="14" t="n"/>
      <c r="H81" s="14" t="n"/>
      <c r="I81" s="17" t="n"/>
      <c r="J81" s="17" t="n"/>
      <c r="K81" s="14" t="n"/>
      <c r="L81" s="14" t="n"/>
      <c r="M81" s="18" t="n"/>
      <c r="N81" s="32">
        <f>IF($A81="","",IF(AND(ISNUMBER($E81),ISNUMBER($F81)),IFERROR($E81+$F81+IF(ISNUMBER($J81),$J81,$S$5)/1440,""),""))</f>
        <v/>
      </c>
      <c r="O81" s="10">
        <f>IF($A81="","",IF(OR($B81="",$C81="",$D81="",$E81="",$F81="",$G81="",$H81="",$I81="",$K81="",$L81="",$M81=""),"Revisar datos",IF(OR(NOT(ISNUMBER($E81)),NOT(ISNUMBER($F81)),NOT(ISNUMBER($I81))),"Revisar datos",IF($M81=$R$6,"Revisar datos",IF($M81=$R$5,"Sin acción",IF($M81=$R$4,"Cerrado",IF($P81&lt;NOW(),"Hora superada",IF($P81&lt;=NOW()+IFERROR($S$2/24,0),"Próximo: comprobar","Planificado"))))))))</f>
        <v/>
      </c>
      <c r="P81" s="31">
        <f>IF($A81="","",IF(AND(ISNUMBER($E81),ISNUMBER($F81)),$E81+$F81,""))</f>
        <v/>
      </c>
    </row>
    <row r="82">
      <c r="A82" s="14" t="n"/>
      <c r="B82" s="14" t="n"/>
      <c r="C82" s="14" t="n"/>
      <c r="D82" s="14" t="n"/>
      <c r="E82" s="28" t="n"/>
      <c r="F82" s="29" t="n"/>
      <c r="G82" s="14" t="n"/>
      <c r="H82" s="14" t="n"/>
      <c r="I82" s="17" t="n"/>
      <c r="J82" s="17" t="n"/>
      <c r="K82" s="14" t="n"/>
      <c r="L82" s="14" t="n"/>
      <c r="M82" s="18" t="n"/>
      <c r="N82" s="30">
        <f>IF($A82="","",IF(AND(ISNUMBER($E82),ISNUMBER($F82)),IFERROR($E82+$F82+IF(ISNUMBER($J82),$J82,$S$5)/1440,""),""))</f>
        <v/>
      </c>
      <c r="O82" s="8">
        <f>IF($A82="","",IF(OR($B82="",$C82="",$D82="",$E82="",$F82="",$G82="",$H82="",$I82="",$K82="",$L82="",$M82=""),"Revisar datos",IF(OR(NOT(ISNUMBER($E82)),NOT(ISNUMBER($F82)),NOT(ISNUMBER($I82))),"Revisar datos",IF($M82=$R$6,"Revisar datos",IF($M82=$R$5,"Sin acción",IF($M82=$R$4,"Cerrado",IF($P82&lt;NOW(),"Hora superada",IF($P82&lt;=NOW()+IFERROR($S$2/24,0),"Próximo: comprobar","Planificado"))))))))</f>
        <v/>
      </c>
      <c r="P82" s="31">
        <f>IF($A82="","",IF(AND(ISNUMBER($E82),ISNUMBER($F82)),$E82+$F82,""))</f>
        <v/>
      </c>
    </row>
    <row r="83">
      <c r="A83" s="14" t="n"/>
      <c r="B83" s="14" t="n"/>
      <c r="C83" s="14" t="n"/>
      <c r="D83" s="14" t="n"/>
      <c r="E83" s="28" t="n"/>
      <c r="F83" s="29" t="n"/>
      <c r="G83" s="14" t="n"/>
      <c r="H83" s="14" t="n"/>
      <c r="I83" s="17" t="n"/>
      <c r="J83" s="17" t="n"/>
      <c r="K83" s="14" t="n"/>
      <c r="L83" s="14" t="n"/>
      <c r="M83" s="18" t="n"/>
      <c r="N83" s="32">
        <f>IF($A83="","",IF(AND(ISNUMBER($E83),ISNUMBER($F83)),IFERROR($E83+$F83+IF(ISNUMBER($J83),$J83,$S$5)/1440,""),""))</f>
        <v/>
      </c>
      <c r="O83" s="10">
        <f>IF($A83="","",IF(OR($B83="",$C83="",$D83="",$E83="",$F83="",$G83="",$H83="",$I83="",$K83="",$L83="",$M83=""),"Revisar datos",IF(OR(NOT(ISNUMBER($E83)),NOT(ISNUMBER($F83)),NOT(ISNUMBER($I83))),"Revisar datos",IF($M83=$R$6,"Revisar datos",IF($M83=$R$5,"Sin acción",IF($M83=$R$4,"Cerrado",IF($P83&lt;NOW(),"Hora superada",IF($P83&lt;=NOW()+IFERROR($S$2/24,0),"Próximo: comprobar","Planificado"))))))))</f>
        <v/>
      </c>
      <c r="P83" s="31">
        <f>IF($A83="","",IF(AND(ISNUMBER($E83),ISNUMBER($F83)),$E83+$F83,""))</f>
        <v/>
      </c>
    </row>
    <row r="84">
      <c r="A84" s="14" t="n"/>
      <c r="B84" s="14" t="n"/>
      <c r="C84" s="14" t="n"/>
      <c r="D84" s="14" t="n"/>
      <c r="E84" s="28" t="n"/>
      <c r="F84" s="29" t="n"/>
      <c r="G84" s="14" t="n"/>
      <c r="H84" s="14" t="n"/>
      <c r="I84" s="17" t="n"/>
      <c r="J84" s="17" t="n"/>
      <c r="K84" s="14" t="n"/>
      <c r="L84" s="14" t="n"/>
      <c r="M84" s="18" t="n"/>
      <c r="N84" s="30">
        <f>IF($A84="","",IF(AND(ISNUMBER($E84),ISNUMBER($F84)),IFERROR($E84+$F84+IF(ISNUMBER($J84),$J84,$S$5)/1440,""),""))</f>
        <v/>
      </c>
      <c r="O84" s="8">
        <f>IF($A84="","",IF(OR($B84="",$C84="",$D84="",$E84="",$F84="",$G84="",$H84="",$I84="",$K84="",$L84="",$M84=""),"Revisar datos",IF(OR(NOT(ISNUMBER($E84)),NOT(ISNUMBER($F84)),NOT(ISNUMBER($I84))),"Revisar datos",IF($M84=$R$6,"Revisar datos",IF($M84=$R$5,"Sin acción",IF($M84=$R$4,"Cerrado",IF($P84&lt;NOW(),"Hora superada",IF($P84&lt;=NOW()+IFERROR($S$2/24,0),"Próximo: comprobar","Planificado"))))))))</f>
        <v/>
      </c>
      <c r="P84" s="31">
        <f>IF($A84="","",IF(AND(ISNUMBER($E84),ISNUMBER($F84)),$E84+$F84,""))</f>
        <v/>
      </c>
    </row>
    <row r="85">
      <c r="A85" s="14" t="n"/>
      <c r="B85" s="14" t="n"/>
      <c r="C85" s="14" t="n"/>
      <c r="D85" s="14" t="n"/>
      <c r="E85" s="28" t="n"/>
      <c r="F85" s="29" t="n"/>
      <c r="G85" s="14" t="n"/>
      <c r="H85" s="14" t="n"/>
      <c r="I85" s="17" t="n"/>
      <c r="J85" s="17" t="n"/>
      <c r="K85" s="14" t="n"/>
      <c r="L85" s="14" t="n"/>
      <c r="M85" s="18" t="n"/>
      <c r="N85" s="32">
        <f>IF($A85="","",IF(AND(ISNUMBER($E85),ISNUMBER($F85)),IFERROR($E85+$F85+IF(ISNUMBER($J85),$J85,$S$5)/1440,""),""))</f>
        <v/>
      </c>
      <c r="O85" s="10">
        <f>IF($A85="","",IF(OR($B85="",$C85="",$D85="",$E85="",$F85="",$G85="",$H85="",$I85="",$K85="",$L85="",$M85=""),"Revisar datos",IF(OR(NOT(ISNUMBER($E85)),NOT(ISNUMBER($F85)),NOT(ISNUMBER($I85))),"Revisar datos",IF($M85=$R$6,"Revisar datos",IF($M85=$R$5,"Sin acción",IF($M85=$R$4,"Cerrado",IF($P85&lt;NOW(),"Hora superada",IF($P85&lt;=NOW()+IFERROR($S$2/24,0),"Próximo: comprobar","Planificado"))))))))</f>
        <v/>
      </c>
      <c r="P85" s="31">
        <f>IF($A85="","",IF(AND(ISNUMBER($E85),ISNUMBER($F85)),$E85+$F85,""))</f>
        <v/>
      </c>
    </row>
    <row r="86">
      <c r="A86" s="14" t="n"/>
      <c r="B86" s="14" t="n"/>
      <c r="C86" s="14" t="n"/>
      <c r="D86" s="14" t="n"/>
      <c r="E86" s="28" t="n"/>
      <c r="F86" s="29" t="n"/>
      <c r="G86" s="14" t="n"/>
      <c r="H86" s="14" t="n"/>
      <c r="I86" s="17" t="n"/>
      <c r="J86" s="17" t="n"/>
      <c r="K86" s="14" t="n"/>
      <c r="L86" s="14" t="n"/>
      <c r="M86" s="18" t="n"/>
      <c r="N86" s="30">
        <f>IF($A86="","",IF(AND(ISNUMBER($E86),ISNUMBER($F86)),IFERROR($E86+$F86+IF(ISNUMBER($J86),$J86,$S$5)/1440,""),""))</f>
        <v/>
      </c>
      <c r="O86" s="8">
        <f>IF($A86="","",IF(OR($B86="",$C86="",$D86="",$E86="",$F86="",$G86="",$H86="",$I86="",$K86="",$L86="",$M86=""),"Revisar datos",IF(OR(NOT(ISNUMBER($E86)),NOT(ISNUMBER($F86)),NOT(ISNUMBER($I86))),"Revisar datos",IF($M86=$R$6,"Revisar datos",IF($M86=$R$5,"Sin acción",IF($M86=$R$4,"Cerrado",IF($P86&lt;NOW(),"Hora superada",IF($P86&lt;=NOW()+IFERROR($S$2/24,0),"Próximo: comprobar","Planificado"))))))))</f>
        <v/>
      </c>
      <c r="P86" s="31">
        <f>IF($A86="","",IF(AND(ISNUMBER($E86),ISNUMBER($F86)),$E86+$F86,""))</f>
        <v/>
      </c>
    </row>
    <row r="87">
      <c r="A87" s="14" t="n"/>
      <c r="B87" s="14" t="n"/>
      <c r="C87" s="14" t="n"/>
      <c r="D87" s="14" t="n"/>
      <c r="E87" s="28" t="n"/>
      <c r="F87" s="29" t="n"/>
      <c r="G87" s="14" t="n"/>
      <c r="H87" s="14" t="n"/>
      <c r="I87" s="17" t="n"/>
      <c r="J87" s="17" t="n"/>
      <c r="K87" s="14" t="n"/>
      <c r="L87" s="14" t="n"/>
      <c r="M87" s="18" t="n"/>
      <c r="N87" s="32">
        <f>IF($A87="","",IF(AND(ISNUMBER($E87),ISNUMBER($F87)),IFERROR($E87+$F87+IF(ISNUMBER($J87),$J87,$S$5)/1440,""),""))</f>
        <v/>
      </c>
      <c r="O87" s="10">
        <f>IF($A87="","",IF(OR($B87="",$C87="",$D87="",$E87="",$F87="",$G87="",$H87="",$I87="",$K87="",$L87="",$M87=""),"Revisar datos",IF(OR(NOT(ISNUMBER($E87)),NOT(ISNUMBER($F87)),NOT(ISNUMBER($I87))),"Revisar datos",IF($M87=$R$6,"Revisar datos",IF($M87=$R$5,"Sin acción",IF($M87=$R$4,"Cerrado",IF($P87&lt;NOW(),"Hora superada",IF($P87&lt;=NOW()+IFERROR($S$2/24,0),"Próximo: comprobar","Planificado"))))))))</f>
        <v/>
      </c>
      <c r="P87" s="31">
        <f>IF($A87="","",IF(AND(ISNUMBER($E87),ISNUMBER($F87)),$E87+$F87,""))</f>
        <v/>
      </c>
    </row>
    <row r="88">
      <c r="A88" s="14" t="n"/>
      <c r="B88" s="14" t="n"/>
      <c r="C88" s="14" t="n"/>
      <c r="D88" s="14" t="n"/>
      <c r="E88" s="28" t="n"/>
      <c r="F88" s="29" t="n"/>
      <c r="G88" s="14" t="n"/>
      <c r="H88" s="14" t="n"/>
      <c r="I88" s="17" t="n"/>
      <c r="J88" s="17" t="n"/>
      <c r="K88" s="14" t="n"/>
      <c r="L88" s="14" t="n"/>
      <c r="M88" s="18" t="n"/>
      <c r="N88" s="30">
        <f>IF($A88="","",IF(AND(ISNUMBER($E88),ISNUMBER($F88)),IFERROR($E88+$F88+IF(ISNUMBER($J88),$J88,$S$5)/1440,""),""))</f>
        <v/>
      </c>
      <c r="O88" s="8">
        <f>IF($A88="","",IF(OR($B88="",$C88="",$D88="",$E88="",$F88="",$G88="",$H88="",$I88="",$K88="",$L88="",$M88=""),"Revisar datos",IF(OR(NOT(ISNUMBER($E88)),NOT(ISNUMBER($F88)),NOT(ISNUMBER($I88))),"Revisar datos",IF($M88=$R$6,"Revisar datos",IF($M88=$R$5,"Sin acción",IF($M88=$R$4,"Cerrado",IF($P88&lt;NOW(),"Hora superada",IF($P88&lt;=NOW()+IFERROR($S$2/24,0),"Próximo: comprobar","Planificado"))))))))</f>
        <v/>
      </c>
      <c r="P88" s="31">
        <f>IF($A88="","",IF(AND(ISNUMBER($E88),ISNUMBER($F88)),$E88+$F88,""))</f>
        <v/>
      </c>
    </row>
    <row r="89">
      <c r="A89" s="14" t="n"/>
      <c r="B89" s="14" t="n"/>
      <c r="C89" s="14" t="n"/>
      <c r="D89" s="14" t="n"/>
      <c r="E89" s="28" t="n"/>
      <c r="F89" s="29" t="n"/>
      <c r="G89" s="14" t="n"/>
      <c r="H89" s="14" t="n"/>
      <c r="I89" s="17" t="n"/>
      <c r="J89" s="17" t="n"/>
      <c r="K89" s="14" t="n"/>
      <c r="L89" s="14" t="n"/>
      <c r="M89" s="18" t="n"/>
      <c r="N89" s="32">
        <f>IF($A89="","",IF(AND(ISNUMBER($E89),ISNUMBER($F89)),IFERROR($E89+$F89+IF(ISNUMBER($J89),$J89,$S$5)/1440,""),""))</f>
        <v/>
      </c>
      <c r="O89" s="10">
        <f>IF($A89="","",IF(OR($B89="",$C89="",$D89="",$E89="",$F89="",$G89="",$H89="",$I89="",$K89="",$L89="",$M89=""),"Revisar datos",IF(OR(NOT(ISNUMBER($E89)),NOT(ISNUMBER($F89)),NOT(ISNUMBER($I89))),"Revisar datos",IF($M89=$R$6,"Revisar datos",IF($M89=$R$5,"Sin acción",IF($M89=$R$4,"Cerrado",IF($P89&lt;NOW(),"Hora superada",IF($P89&lt;=NOW()+IFERROR($S$2/24,0),"Próximo: comprobar","Planificado"))))))))</f>
        <v/>
      </c>
      <c r="P89" s="31">
        <f>IF($A89="","",IF(AND(ISNUMBER($E89),ISNUMBER($F89)),$E89+$F89,""))</f>
        <v/>
      </c>
    </row>
    <row r="90">
      <c r="A90" s="14" t="n"/>
      <c r="B90" s="14" t="n"/>
      <c r="C90" s="14" t="n"/>
      <c r="D90" s="14" t="n"/>
      <c r="E90" s="28" t="n"/>
      <c r="F90" s="29" t="n"/>
      <c r="G90" s="14" t="n"/>
      <c r="H90" s="14" t="n"/>
      <c r="I90" s="17" t="n"/>
      <c r="J90" s="17" t="n"/>
      <c r="K90" s="14" t="n"/>
      <c r="L90" s="14" t="n"/>
      <c r="M90" s="18" t="n"/>
      <c r="N90" s="30">
        <f>IF($A90="","",IF(AND(ISNUMBER($E90),ISNUMBER($F90)),IFERROR($E90+$F90+IF(ISNUMBER($J90),$J90,$S$5)/1440,""),""))</f>
        <v/>
      </c>
      <c r="O90" s="8">
        <f>IF($A90="","",IF(OR($B90="",$C90="",$D90="",$E90="",$F90="",$G90="",$H90="",$I90="",$K90="",$L90="",$M90=""),"Revisar datos",IF(OR(NOT(ISNUMBER($E90)),NOT(ISNUMBER($F90)),NOT(ISNUMBER($I90))),"Revisar datos",IF($M90=$R$6,"Revisar datos",IF($M90=$R$5,"Sin acción",IF($M90=$R$4,"Cerrado",IF($P90&lt;NOW(),"Hora superada",IF($P90&lt;=NOW()+IFERROR($S$2/24,0),"Próximo: comprobar","Planificado"))))))))</f>
        <v/>
      </c>
      <c r="P90" s="31">
        <f>IF($A90="","",IF(AND(ISNUMBER($E90),ISNUMBER($F90)),$E90+$F90,""))</f>
        <v/>
      </c>
    </row>
    <row r="91">
      <c r="A91" s="14" t="n"/>
      <c r="B91" s="14" t="n"/>
      <c r="C91" s="14" t="n"/>
      <c r="D91" s="14" t="n"/>
      <c r="E91" s="28" t="n"/>
      <c r="F91" s="29" t="n"/>
      <c r="G91" s="14" t="n"/>
      <c r="H91" s="14" t="n"/>
      <c r="I91" s="17" t="n"/>
      <c r="J91" s="17" t="n"/>
      <c r="K91" s="14" t="n"/>
      <c r="L91" s="14" t="n"/>
      <c r="M91" s="18" t="n"/>
      <c r="N91" s="32">
        <f>IF($A91="","",IF(AND(ISNUMBER($E91),ISNUMBER($F91)),IFERROR($E91+$F91+IF(ISNUMBER($J91),$J91,$S$5)/1440,""),""))</f>
        <v/>
      </c>
      <c r="O91" s="10">
        <f>IF($A91="","",IF(OR($B91="",$C91="",$D91="",$E91="",$F91="",$G91="",$H91="",$I91="",$K91="",$L91="",$M91=""),"Revisar datos",IF(OR(NOT(ISNUMBER($E91)),NOT(ISNUMBER($F91)),NOT(ISNUMBER($I91))),"Revisar datos",IF($M91=$R$6,"Revisar datos",IF($M91=$R$5,"Sin acción",IF($M91=$R$4,"Cerrado",IF($P91&lt;NOW(),"Hora superada",IF($P91&lt;=NOW()+IFERROR($S$2/24,0),"Próximo: comprobar","Planificado"))))))))</f>
        <v/>
      </c>
      <c r="P91" s="31">
        <f>IF($A91="","",IF(AND(ISNUMBER($E91),ISNUMBER($F91)),$E91+$F91,""))</f>
        <v/>
      </c>
    </row>
    <row r="92">
      <c r="A92" s="14" t="n"/>
      <c r="B92" s="14" t="n"/>
      <c r="C92" s="14" t="n"/>
      <c r="D92" s="14" t="n"/>
      <c r="E92" s="28" t="n"/>
      <c r="F92" s="29" t="n"/>
      <c r="G92" s="14" t="n"/>
      <c r="H92" s="14" t="n"/>
      <c r="I92" s="17" t="n"/>
      <c r="J92" s="17" t="n"/>
      <c r="K92" s="14" t="n"/>
      <c r="L92" s="14" t="n"/>
      <c r="M92" s="18" t="n"/>
      <c r="N92" s="30">
        <f>IF($A92="","",IF(AND(ISNUMBER($E92),ISNUMBER($F92)),IFERROR($E92+$F92+IF(ISNUMBER($J92),$J92,$S$5)/1440,""),""))</f>
        <v/>
      </c>
      <c r="O92" s="8">
        <f>IF($A92="","",IF(OR($B92="",$C92="",$D92="",$E92="",$F92="",$G92="",$H92="",$I92="",$K92="",$L92="",$M92=""),"Revisar datos",IF(OR(NOT(ISNUMBER($E92)),NOT(ISNUMBER($F92)),NOT(ISNUMBER($I92))),"Revisar datos",IF($M92=$R$6,"Revisar datos",IF($M92=$R$5,"Sin acción",IF($M92=$R$4,"Cerrado",IF($P92&lt;NOW(),"Hora superada",IF($P92&lt;=NOW()+IFERROR($S$2/24,0),"Próximo: comprobar","Planificado"))))))))</f>
        <v/>
      </c>
      <c r="P92" s="31">
        <f>IF($A92="","",IF(AND(ISNUMBER($E92),ISNUMBER($F92)),$E92+$F92,""))</f>
        <v/>
      </c>
    </row>
    <row r="93">
      <c r="A93" s="14" t="n"/>
      <c r="B93" s="14" t="n"/>
      <c r="C93" s="14" t="n"/>
      <c r="D93" s="14" t="n"/>
      <c r="E93" s="28" t="n"/>
      <c r="F93" s="29" t="n"/>
      <c r="G93" s="14" t="n"/>
      <c r="H93" s="14" t="n"/>
      <c r="I93" s="17" t="n"/>
      <c r="J93" s="17" t="n"/>
      <c r="K93" s="14" t="n"/>
      <c r="L93" s="14" t="n"/>
      <c r="M93" s="18" t="n"/>
      <c r="N93" s="32">
        <f>IF($A93="","",IF(AND(ISNUMBER($E93),ISNUMBER($F93)),IFERROR($E93+$F93+IF(ISNUMBER($J93),$J93,$S$5)/1440,""),""))</f>
        <v/>
      </c>
      <c r="O93" s="10">
        <f>IF($A93="","",IF(OR($B93="",$C93="",$D93="",$E93="",$F93="",$G93="",$H93="",$I93="",$K93="",$L93="",$M93=""),"Revisar datos",IF(OR(NOT(ISNUMBER($E93)),NOT(ISNUMBER($F93)),NOT(ISNUMBER($I93))),"Revisar datos",IF($M93=$R$6,"Revisar datos",IF($M93=$R$5,"Sin acción",IF($M93=$R$4,"Cerrado",IF($P93&lt;NOW(),"Hora superada",IF($P93&lt;=NOW()+IFERROR($S$2/24,0),"Próximo: comprobar","Planificado"))))))))</f>
        <v/>
      </c>
      <c r="P93" s="31">
        <f>IF($A93="","",IF(AND(ISNUMBER($E93),ISNUMBER($F93)),$E93+$F93,""))</f>
        <v/>
      </c>
    </row>
    <row r="94">
      <c r="A94" s="14" t="n"/>
      <c r="B94" s="14" t="n"/>
      <c r="C94" s="14" t="n"/>
      <c r="D94" s="14" t="n"/>
      <c r="E94" s="28" t="n"/>
      <c r="F94" s="29" t="n"/>
      <c r="G94" s="14" t="n"/>
      <c r="H94" s="14" t="n"/>
      <c r="I94" s="17" t="n"/>
      <c r="J94" s="17" t="n"/>
      <c r="K94" s="14" t="n"/>
      <c r="L94" s="14" t="n"/>
      <c r="M94" s="18" t="n"/>
      <c r="N94" s="30">
        <f>IF($A94="","",IF(AND(ISNUMBER($E94),ISNUMBER($F94)),IFERROR($E94+$F94+IF(ISNUMBER($J94),$J94,$S$5)/1440,""),""))</f>
        <v/>
      </c>
      <c r="O94" s="8">
        <f>IF($A94="","",IF(OR($B94="",$C94="",$D94="",$E94="",$F94="",$G94="",$H94="",$I94="",$K94="",$L94="",$M94=""),"Revisar datos",IF(OR(NOT(ISNUMBER($E94)),NOT(ISNUMBER($F94)),NOT(ISNUMBER($I94))),"Revisar datos",IF($M94=$R$6,"Revisar datos",IF($M94=$R$5,"Sin acción",IF($M94=$R$4,"Cerrado",IF($P94&lt;NOW(),"Hora superada",IF($P94&lt;=NOW()+IFERROR($S$2/24,0),"Próximo: comprobar","Planificado"))))))))</f>
        <v/>
      </c>
      <c r="P94" s="31">
        <f>IF($A94="","",IF(AND(ISNUMBER($E94),ISNUMBER($F94)),$E94+$F94,""))</f>
        <v/>
      </c>
    </row>
    <row r="95">
      <c r="A95" s="14" t="n"/>
      <c r="B95" s="14" t="n"/>
      <c r="C95" s="14" t="n"/>
      <c r="D95" s="14" t="n"/>
      <c r="E95" s="28" t="n"/>
      <c r="F95" s="29" t="n"/>
      <c r="G95" s="14" t="n"/>
      <c r="H95" s="14" t="n"/>
      <c r="I95" s="17" t="n"/>
      <c r="J95" s="17" t="n"/>
      <c r="K95" s="14" t="n"/>
      <c r="L95" s="14" t="n"/>
      <c r="M95" s="18" t="n"/>
      <c r="N95" s="32">
        <f>IF($A95="","",IF(AND(ISNUMBER($E95),ISNUMBER($F95)),IFERROR($E95+$F95+IF(ISNUMBER($J95),$J95,$S$5)/1440,""),""))</f>
        <v/>
      </c>
      <c r="O95" s="10">
        <f>IF($A95="","",IF(OR($B95="",$C95="",$D95="",$E95="",$F95="",$G95="",$H95="",$I95="",$K95="",$L95="",$M95=""),"Revisar datos",IF(OR(NOT(ISNUMBER($E95)),NOT(ISNUMBER($F95)),NOT(ISNUMBER($I95))),"Revisar datos",IF($M95=$R$6,"Revisar datos",IF($M95=$R$5,"Sin acción",IF($M95=$R$4,"Cerrado",IF($P95&lt;NOW(),"Hora superada",IF($P95&lt;=NOW()+IFERROR($S$2/24,0),"Próximo: comprobar","Planificado"))))))))</f>
        <v/>
      </c>
      <c r="P95" s="31">
        <f>IF($A95="","",IF(AND(ISNUMBER($E95),ISNUMBER($F95)),$E95+$F95,""))</f>
        <v/>
      </c>
    </row>
    <row r="96">
      <c r="A96" s="14" t="n"/>
      <c r="B96" s="14" t="n"/>
      <c r="C96" s="14" t="n"/>
      <c r="D96" s="14" t="n"/>
      <c r="E96" s="28" t="n"/>
      <c r="F96" s="29" t="n"/>
      <c r="G96" s="14" t="n"/>
      <c r="H96" s="14" t="n"/>
      <c r="I96" s="17" t="n"/>
      <c r="J96" s="17" t="n"/>
      <c r="K96" s="14" t="n"/>
      <c r="L96" s="14" t="n"/>
      <c r="M96" s="18" t="n"/>
      <c r="N96" s="30">
        <f>IF($A96="","",IF(AND(ISNUMBER($E96),ISNUMBER($F96)),IFERROR($E96+$F96+IF(ISNUMBER($J96),$J96,$S$5)/1440,""),""))</f>
        <v/>
      </c>
      <c r="O96" s="8">
        <f>IF($A96="","",IF(OR($B96="",$C96="",$D96="",$E96="",$F96="",$G96="",$H96="",$I96="",$K96="",$L96="",$M96=""),"Revisar datos",IF(OR(NOT(ISNUMBER($E96)),NOT(ISNUMBER($F96)),NOT(ISNUMBER($I96))),"Revisar datos",IF($M96=$R$6,"Revisar datos",IF($M96=$R$5,"Sin acción",IF($M96=$R$4,"Cerrado",IF($P96&lt;NOW(),"Hora superada",IF($P96&lt;=NOW()+IFERROR($S$2/24,0),"Próximo: comprobar","Planificado"))))))))</f>
        <v/>
      </c>
      <c r="P96" s="31">
        <f>IF($A96="","",IF(AND(ISNUMBER($E96),ISNUMBER($F96)),$E96+$F96,""))</f>
        <v/>
      </c>
    </row>
    <row r="97">
      <c r="A97" s="14" t="n"/>
      <c r="B97" s="14" t="n"/>
      <c r="C97" s="14" t="n"/>
      <c r="D97" s="14" t="n"/>
      <c r="E97" s="28" t="n"/>
      <c r="F97" s="29" t="n"/>
      <c r="G97" s="14" t="n"/>
      <c r="H97" s="14" t="n"/>
      <c r="I97" s="17" t="n"/>
      <c r="J97" s="17" t="n"/>
      <c r="K97" s="14" t="n"/>
      <c r="L97" s="14" t="n"/>
      <c r="M97" s="18" t="n"/>
      <c r="N97" s="32">
        <f>IF($A97="","",IF(AND(ISNUMBER($E97),ISNUMBER($F97)),IFERROR($E97+$F97+IF(ISNUMBER($J97),$J97,$S$5)/1440,""),""))</f>
        <v/>
      </c>
      <c r="O97" s="10">
        <f>IF($A97="","",IF(OR($B97="",$C97="",$D97="",$E97="",$F97="",$G97="",$H97="",$I97="",$K97="",$L97="",$M97=""),"Revisar datos",IF(OR(NOT(ISNUMBER($E97)),NOT(ISNUMBER($F97)),NOT(ISNUMBER($I97))),"Revisar datos",IF($M97=$R$6,"Revisar datos",IF($M97=$R$5,"Sin acción",IF($M97=$R$4,"Cerrado",IF($P97&lt;NOW(),"Hora superada",IF($P97&lt;=NOW()+IFERROR($S$2/24,0),"Próximo: comprobar","Planificado"))))))))</f>
        <v/>
      </c>
      <c r="P97" s="31">
        <f>IF($A97="","",IF(AND(ISNUMBER($E97),ISNUMBER($F97)),$E97+$F97,""))</f>
        <v/>
      </c>
    </row>
    <row r="98">
      <c r="A98" s="14" t="n"/>
      <c r="B98" s="14" t="n"/>
      <c r="C98" s="14" t="n"/>
      <c r="D98" s="14" t="n"/>
      <c r="E98" s="28" t="n"/>
      <c r="F98" s="29" t="n"/>
      <c r="G98" s="14" t="n"/>
      <c r="H98" s="14" t="n"/>
      <c r="I98" s="17" t="n"/>
      <c r="J98" s="17" t="n"/>
      <c r="K98" s="14" t="n"/>
      <c r="L98" s="14" t="n"/>
      <c r="M98" s="18" t="n"/>
      <c r="N98" s="30">
        <f>IF($A98="","",IF(AND(ISNUMBER($E98),ISNUMBER($F98)),IFERROR($E98+$F98+IF(ISNUMBER($J98),$J98,$S$5)/1440,""),""))</f>
        <v/>
      </c>
      <c r="O98" s="8">
        <f>IF($A98="","",IF(OR($B98="",$C98="",$D98="",$E98="",$F98="",$G98="",$H98="",$I98="",$K98="",$L98="",$M98=""),"Revisar datos",IF(OR(NOT(ISNUMBER($E98)),NOT(ISNUMBER($F98)),NOT(ISNUMBER($I98))),"Revisar datos",IF($M98=$R$6,"Revisar datos",IF($M98=$R$5,"Sin acción",IF($M98=$R$4,"Cerrado",IF($P98&lt;NOW(),"Hora superada",IF($P98&lt;=NOW()+IFERROR($S$2/24,0),"Próximo: comprobar","Planificado"))))))))</f>
        <v/>
      </c>
      <c r="P98" s="31">
        <f>IF($A98="","",IF(AND(ISNUMBER($E98),ISNUMBER($F98)),$E98+$F98,""))</f>
        <v/>
      </c>
    </row>
    <row r="99">
      <c r="A99" s="14" t="n"/>
      <c r="B99" s="14" t="n"/>
      <c r="C99" s="14" t="n"/>
      <c r="D99" s="14" t="n"/>
      <c r="E99" s="28" t="n"/>
      <c r="F99" s="29" t="n"/>
      <c r="G99" s="14" t="n"/>
      <c r="H99" s="14" t="n"/>
      <c r="I99" s="17" t="n"/>
      <c r="J99" s="17" t="n"/>
      <c r="K99" s="14" t="n"/>
      <c r="L99" s="14" t="n"/>
      <c r="M99" s="18" t="n"/>
      <c r="N99" s="32">
        <f>IF($A99="","",IF(AND(ISNUMBER($E99),ISNUMBER($F99)),IFERROR($E99+$F99+IF(ISNUMBER($J99),$J99,$S$5)/1440,""),""))</f>
        <v/>
      </c>
      <c r="O99" s="10">
        <f>IF($A99="","",IF(OR($B99="",$C99="",$D99="",$E99="",$F99="",$G99="",$H99="",$I99="",$K99="",$L99="",$M99=""),"Revisar datos",IF(OR(NOT(ISNUMBER($E99)),NOT(ISNUMBER($F99)),NOT(ISNUMBER($I99))),"Revisar datos",IF($M99=$R$6,"Revisar datos",IF($M99=$R$5,"Sin acción",IF($M99=$R$4,"Cerrado",IF($P99&lt;NOW(),"Hora superada",IF($P99&lt;=NOW()+IFERROR($S$2/24,0),"Próximo: comprobar","Planificado"))))))))</f>
        <v/>
      </c>
      <c r="P99" s="31">
        <f>IF($A99="","",IF(AND(ISNUMBER($E99),ISNUMBER($F99)),$E99+$F99,""))</f>
        <v/>
      </c>
    </row>
    <row r="100">
      <c r="A100" s="14" t="n"/>
      <c r="B100" s="14" t="n"/>
      <c r="C100" s="14" t="n"/>
      <c r="D100" s="14" t="n"/>
      <c r="E100" s="28" t="n"/>
      <c r="F100" s="29" t="n"/>
      <c r="G100" s="14" t="n"/>
      <c r="H100" s="14" t="n"/>
      <c r="I100" s="17" t="n"/>
      <c r="J100" s="17" t="n"/>
      <c r="K100" s="14" t="n"/>
      <c r="L100" s="14" t="n"/>
      <c r="M100" s="18" t="n"/>
      <c r="N100" s="30">
        <f>IF($A100="","",IF(AND(ISNUMBER($E100),ISNUMBER($F100)),IFERROR($E100+$F100+IF(ISNUMBER($J100),$J100,$S$5)/1440,""),""))</f>
        <v/>
      </c>
      <c r="O100" s="8">
        <f>IF($A100="","",IF(OR($B100="",$C100="",$D100="",$E100="",$F100="",$G100="",$H100="",$I100="",$K100="",$L100="",$M100=""),"Revisar datos",IF(OR(NOT(ISNUMBER($E100)),NOT(ISNUMBER($F100)),NOT(ISNUMBER($I100))),"Revisar datos",IF($M100=$R$6,"Revisar datos",IF($M100=$R$5,"Sin acción",IF($M100=$R$4,"Cerrado",IF($P100&lt;NOW(),"Hora superada",IF($P100&lt;=NOW()+IFERROR($S$2/24,0),"Próximo: comprobar","Planificado"))))))))</f>
        <v/>
      </c>
      <c r="P100" s="31">
        <f>IF($A100="","",IF(AND(ISNUMBER($E100),ISNUMBER($F100)),$E100+$F100,""))</f>
        <v/>
      </c>
    </row>
    <row r="101">
      <c r="A101" s="14" t="n"/>
      <c r="B101" s="14" t="n"/>
      <c r="C101" s="14" t="n"/>
      <c r="D101" s="14" t="n"/>
      <c r="E101" s="28" t="n"/>
      <c r="F101" s="29" t="n"/>
      <c r="G101" s="14" t="n"/>
      <c r="H101" s="14" t="n"/>
      <c r="I101" s="17" t="n"/>
      <c r="J101" s="17" t="n"/>
      <c r="K101" s="14" t="n"/>
      <c r="L101" s="14" t="n"/>
      <c r="M101" s="18" t="n"/>
      <c r="N101" s="32">
        <f>IF($A101="","",IF(AND(ISNUMBER($E101),ISNUMBER($F101)),IFERROR($E101+$F101+IF(ISNUMBER($J101),$J101,$S$5)/1440,""),""))</f>
        <v/>
      </c>
      <c r="O101" s="10">
        <f>IF($A101="","",IF(OR($B101="",$C101="",$D101="",$E101="",$F101="",$G101="",$H101="",$I101="",$K101="",$L101="",$M101=""),"Revisar datos",IF(OR(NOT(ISNUMBER($E101)),NOT(ISNUMBER($F101)),NOT(ISNUMBER($I101))),"Revisar datos",IF($M101=$R$6,"Revisar datos",IF($M101=$R$5,"Sin acción",IF($M101=$R$4,"Cerrado",IF($P101&lt;NOW(),"Hora superada",IF($P101&lt;=NOW()+IFERROR($S$2/24,0),"Próximo: comprobar","Planificado"))))))))</f>
        <v/>
      </c>
      <c r="P101" s="31">
        <f>IF($A101="","",IF(AND(ISNUMBER($E101),ISNUMBER($F101)),$E101+$F101,""))</f>
        <v/>
      </c>
    </row>
    <row r="102">
      <c r="A102" s="14" t="n"/>
      <c r="B102" s="14" t="n"/>
      <c r="C102" s="14" t="n"/>
      <c r="D102" s="14" t="n"/>
      <c r="E102" s="28" t="n"/>
      <c r="F102" s="29" t="n"/>
      <c r="G102" s="14" t="n"/>
      <c r="H102" s="14" t="n"/>
      <c r="I102" s="17" t="n"/>
      <c r="J102" s="17" t="n"/>
      <c r="K102" s="14" t="n"/>
      <c r="L102" s="14" t="n"/>
      <c r="M102" s="18" t="n"/>
      <c r="N102" s="30">
        <f>IF($A102="","",IF(AND(ISNUMBER($E102),ISNUMBER($F102)),IFERROR($E102+$F102+IF(ISNUMBER($J102),$J102,$S$5)/1440,""),""))</f>
        <v/>
      </c>
      <c r="O102" s="8">
        <f>IF($A102="","",IF(OR($B102="",$C102="",$D102="",$E102="",$F102="",$G102="",$H102="",$I102="",$K102="",$L102="",$M102=""),"Revisar datos",IF(OR(NOT(ISNUMBER($E102)),NOT(ISNUMBER($F102)),NOT(ISNUMBER($I102))),"Revisar datos",IF($M102=$R$6,"Revisar datos",IF($M102=$R$5,"Sin acción",IF($M102=$R$4,"Cerrado",IF($P102&lt;NOW(),"Hora superada",IF($P102&lt;=NOW()+IFERROR($S$2/24,0),"Próximo: comprobar","Planificado"))))))))</f>
        <v/>
      </c>
      <c r="P102" s="31">
        <f>IF($A102="","",IF(AND(ISNUMBER($E102),ISNUMBER($F102)),$E102+$F102,""))</f>
        <v/>
      </c>
    </row>
    <row r="103">
      <c r="A103" s="14" t="n"/>
      <c r="B103" s="14" t="n"/>
      <c r="C103" s="14" t="n"/>
      <c r="D103" s="14" t="n"/>
      <c r="E103" s="28" t="n"/>
      <c r="F103" s="29" t="n"/>
      <c r="G103" s="14" t="n"/>
      <c r="H103" s="14" t="n"/>
      <c r="I103" s="17" t="n"/>
      <c r="J103" s="17" t="n"/>
      <c r="K103" s="14" t="n"/>
      <c r="L103" s="14" t="n"/>
      <c r="M103" s="18" t="n"/>
      <c r="N103" s="32">
        <f>IF($A103="","",IF(AND(ISNUMBER($E103),ISNUMBER($F103)),IFERROR($E103+$F103+IF(ISNUMBER($J103),$J103,$S$5)/1440,""),""))</f>
        <v/>
      </c>
      <c r="O103" s="10">
        <f>IF($A103="","",IF(OR($B103="",$C103="",$D103="",$E103="",$F103="",$G103="",$H103="",$I103="",$K103="",$L103="",$M103=""),"Revisar datos",IF(OR(NOT(ISNUMBER($E103)),NOT(ISNUMBER($F103)),NOT(ISNUMBER($I103))),"Revisar datos",IF($M103=$R$6,"Revisar datos",IF($M103=$R$5,"Sin acción",IF($M103=$R$4,"Cerrado",IF($P103&lt;NOW(),"Hora superada",IF($P103&lt;=NOW()+IFERROR($S$2/24,0),"Próximo: comprobar","Planificado"))))))))</f>
        <v/>
      </c>
      <c r="P103" s="31">
        <f>IF($A103="","",IF(AND(ISNUMBER($E103),ISNUMBER($F103)),$E103+$F103,""))</f>
        <v/>
      </c>
    </row>
  </sheetData>
  <autoFilter ref="A3:O103"/>
  <mergeCells count="1">
    <mergeCell ref="A1:O1"/>
  </mergeCells>
  <conditionalFormatting sqref="O4:O103">
    <cfRule type="expression" priority="1" dxfId="0">
      <formula>$O4="Revisar datos"</formula>
    </cfRule>
    <cfRule type="expression" priority="2" dxfId="1">
      <formula>OR($O4="Hora superada",$O4="Próximo: comprobar")</formula>
    </cfRule>
    <cfRule type="expression" priority="3" dxfId="2">
      <formula>OR($O4="Planificado",$O4="Cerrado")</formula>
    </cfRule>
  </conditionalFormatting>
  <dataValidations count="6">
    <dataValidation sqref="D4:D103" showDropDown="0" showInputMessage="1" showErrorMessage="1" allowBlank="0" errorTitle="Servicio no válido" error="Selecciona un servicio de la lista editable de Parámetros." promptTitle="Servicio" prompt="Selecciona el tipo de servicio previsto." type="list">
      <formula1>$Q$2:$Q$7</formula1>
    </dataValidation>
    <dataValidation sqref="E4:E103" showDropDown="0" showInputMessage="0" showErrorMessage="1" allowBlank="0" errorTitle="Fecha fuera de rango" error="La fecha debe estar dentro de los límites definidos en Parámetros." type="date" operator="between">
      <formula1>$S$3</formula1>
      <formula2>$S$4</formula2>
    </dataValidation>
    <dataValidation sqref="F4:F103" showDropDown="0" showInputMessage="0" showErrorMessage="1" allowBlank="0" errorTitle="Hora no válida" error="Introduce una hora válida entre 00:00 y 23:59." type="time" operator="between">
      <formula1>TIME(0,0,0)</formula1>
      <formula2>TIME(23,59,0)</formula2>
    </dataValidation>
    <dataValidation sqref="I4:I103" showDropDown="0" showInputMessage="0" showErrorMessage="1" allowBlank="0" errorTitle="Cantidad no válida" error="Introduce una cantidad de personas entre 1 y el máximo definido." type="whole" operator="between">
      <formula1>1</formula1>
      <formula2>$S$6</formula2>
    </dataValidation>
    <dataValidation sqref="J4:J103" showDropDown="0" showInputMessage="1" showErrorMessage="1" allowBlank="0" errorTitle="Tolerancia no válida" error="Introduce una tolerancia entre 0 y el máximo definido en Parámetros." promptTitle="Tolerancia" prompt="Si se deja vacía, se aplica la tolerancia predeterminada." type="whole" operator="between">
      <formula1>0</formula1>
      <formula2>$S$7</formula2>
    </dataValidation>
    <dataValidation sqref="M4:M103" showDropDown="0" showInputMessage="0" showErrorMessage="1" allowBlank="0" errorTitle="Estado no válido" error="Selecciona un estado de la lista editable de Parámetros." type="list">
      <formula1>$R$2:$R$6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tabColor rgb="00F2B84B"/>
    <outlinePr summaryBelow="1" summaryRight="1"/>
    <pageSetUpPr fitToPage="1"/>
  </sheetPr>
  <dimension ref="A1:F8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29" customWidth="1" min="3" max="3"/>
    <col width="25" customWidth="1" min="4" max="4"/>
    <col width="3" customWidth="1" min="5" max="5"/>
    <col width="18" customWidth="1" min="6" max="6"/>
  </cols>
  <sheetData>
    <row r="1" ht="28" customHeight="1">
      <c r="A1" s="1" t="inlineStr">
        <is>
          <t>Parámetros del plan de puntos de encuentro</t>
        </is>
      </c>
      <c r="B1" s="2" t="n"/>
      <c r="C1" s="2" t="n"/>
      <c r="D1" s="2" t="n"/>
      <c r="E1" s="2" t="n"/>
      <c r="F1" s="3" t="n"/>
    </row>
    <row r="2" ht="30" customHeight="1">
      <c r="A2" s="13" t="inlineStr">
        <is>
          <t>Supuesto operativo</t>
        </is>
      </c>
      <c r="B2" s="13" t="inlineStr">
        <is>
          <t>Valor editable</t>
        </is>
      </c>
      <c r="C2" s="13" t="inlineStr">
        <is>
          <t>Unidad o criterio</t>
        </is>
      </c>
      <c r="D2" s="13" t="inlineStr">
        <is>
          <t>Servicios admitidos</t>
        </is>
      </c>
      <c r="E2" s="13" t="inlineStr"/>
      <c r="F2" s="13" t="inlineStr">
        <is>
          <t>Estados admitidos</t>
        </is>
      </c>
    </row>
    <row r="3">
      <c r="A3" s="22" t="inlineStr">
        <is>
          <t>Antelación para comprobar</t>
        </is>
      </c>
      <c r="B3" s="23" t="n">
        <v>24</v>
      </c>
      <c r="C3" s="22" t="inlineStr">
        <is>
          <t>horas</t>
        </is>
      </c>
      <c r="D3" s="24" t="inlineStr">
        <is>
          <t>Traslado de llegada</t>
        </is>
      </c>
      <c r="E3" s="22" t="n"/>
      <c r="F3" s="24" t="inlineStr">
        <is>
          <t>Pendiente</t>
        </is>
      </c>
    </row>
    <row r="4">
      <c r="A4" s="25" t="inlineStr">
        <is>
          <t>Fecha mínima admitida</t>
        </is>
      </c>
      <c r="B4" s="33" t="n">
        <v>46247</v>
      </c>
      <c r="C4" s="25" t="inlineStr">
        <is>
          <t>DD/MM/AAAA</t>
        </is>
      </c>
      <c r="D4" s="24" t="inlineStr">
        <is>
          <t>Visita guiada</t>
        </is>
      </c>
      <c r="E4" s="25" t="n"/>
      <c r="F4" s="24" t="inlineStr">
        <is>
          <t>Confirmado</t>
        </is>
      </c>
    </row>
    <row r="5">
      <c r="A5" s="22" t="inlineStr">
        <is>
          <t>Fecha máxima admitida</t>
        </is>
      </c>
      <c r="B5" s="33" t="n">
        <v>47007</v>
      </c>
      <c r="C5" s="22" t="inlineStr">
        <is>
          <t>DD/MM/AAAA</t>
        </is>
      </c>
      <c r="D5" s="24" t="inlineStr">
        <is>
          <t>Excursión</t>
        </is>
      </c>
      <c r="E5" s="22" t="n"/>
      <c r="F5" s="24" t="inlineStr">
        <is>
          <t>Completado</t>
        </is>
      </c>
    </row>
    <row r="6">
      <c r="A6" s="25" t="inlineStr">
        <is>
          <t>Tolerancia predeterminada</t>
        </is>
      </c>
      <c r="B6" s="23" t="n">
        <v>15</v>
      </c>
      <c r="C6" s="25" t="inlineStr">
        <is>
          <t>minutos; se usa si queda vacía</t>
        </is>
      </c>
      <c r="D6" s="24" t="inlineStr">
        <is>
          <t>Traslado de salida</t>
        </is>
      </c>
      <c r="E6" s="25" t="n"/>
      <c r="F6" s="24" t="inlineStr">
        <is>
          <t>Cancelado</t>
        </is>
      </c>
    </row>
    <row r="7">
      <c r="A7" s="22" t="inlineStr">
        <is>
          <t>Máximo de personas</t>
        </is>
      </c>
      <c r="B7" s="23" t="n">
        <v>60</v>
      </c>
      <c r="C7" s="22" t="inlineStr">
        <is>
          <t>personas</t>
        </is>
      </c>
      <c r="D7" s="24" t="inlineStr">
        <is>
          <t>Asistencia local</t>
        </is>
      </c>
      <c r="E7" s="22" t="n"/>
      <c r="F7" s="24" t="inlineStr">
        <is>
          <t>Revisar</t>
        </is>
      </c>
    </row>
    <row r="8">
      <c r="A8" s="25" t="inlineStr">
        <is>
          <t>Máxima tolerancia</t>
        </is>
      </c>
      <c r="B8" s="23" t="n">
        <v>60</v>
      </c>
      <c r="C8" s="25" t="inlineStr">
        <is>
          <t>minutos</t>
        </is>
      </c>
      <c r="D8" s="24" t="inlineStr">
        <is>
          <t>Conexión interna</t>
        </is>
      </c>
      <c r="E8" s="25" t="n"/>
      <c r="F8" s="25" t="n"/>
    </row>
  </sheetData>
  <autoFilter ref="A2:F8"/>
  <mergeCells count="1">
    <mergeCell ref="A1:F1"/>
  </mergeCells>
  <conditionalFormatting sqref="B4:B5">
    <cfRule type="expression" priority="1" dxfId="0">
      <formula>$B$4&gt;$B$5</formula>
    </cfRule>
  </conditionalFormatting>
  <conditionalFormatting sqref="B6:B8">
    <cfRule type="expression" priority="2" dxfId="0">
      <formula>$B$6&gt;$B$8</formula>
    </cfRule>
  </conditionalFormatting>
  <dataValidations count="6">
    <dataValidation sqref="B3" showDropDown="0" showInputMessage="0" showErrorMessage="1" allowBlank="0" errorTitle="Antelación no válida" error="Introduce una antelación entre 1 y 168 horas." type="whole" operator="between">
      <formula1>1</formula1>
      <formula2>168</formula2>
    </dataValidation>
    <dataValidation sqref="B4" showDropDown="0" showInputMessage="0" showErrorMessage="1" allowBlank="0" errorTitle="Fecha incoherente" error="La fecha mínima debe ser válida y no superar la fecha máxima." type="custom">
      <formula1>AND(ISNUMBER(B4),B4&lt;=B5)</formula1>
    </dataValidation>
    <dataValidation sqref="B5" showDropDown="0" showInputMessage="0" showErrorMessage="1" allowBlank="0" errorTitle="Fecha incoherente" error="La fecha máxima debe ser válida y no ser anterior a la fecha mínima." type="custom">
      <formula1>AND(ISNUMBER(B5),B5&gt;=B4)</formula1>
    </dataValidation>
    <dataValidation sqref="B6" showDropDown="0" showInputMessage="0" showErrorMessage="1" allowBlank="0" errorTitle="Tolerancia incoherente" error="La tolerancia predeterminada debe estar entre 0 y la tolerancia máxima." type="custom">
      <formula1>AND(ISNUMBER(B6),B6&gt;=0,B6&lt;=B8)</formula1>
    </dataValidation>
    <dataValidation sqref="B7" showDropDown="0" showInputMessage="0" showErrorMessage="1" allowBlank="0" errorTitle="Límite no válido" error="Introduce un máximo entre 1 y 500 personas." type="whole" operator="between">
      <formula1>1</formula1>
      <formula2>500</formula2>
    </dataValidation>
    <dataValidation sqref="B8" showDropDown="0" showInputMessage="0" showErrorMessage="1" allowBlank="0" errorTitle="Tolerancia incoherente" error="La tolerancia máxima debe ser igual o superior a la predeterminada y no superar 180 minutos." type="custom">
      <formula1>AND(ISNUMBER(B8),B8&gt;=B6,B8&lt;=180)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Agencia de viajes ficticia de demostración</dc:creator>
  <dc:title xmlns:dc="http://purl.org/dc/elements/1.1/">Plan de puntos de encuentro Excel</dc:title>
  <dc:subject xmlns:dc="http://purl.org/dc/elements/1.1/">Organización operativa de puntos de encuentro ficticios</dc:subject>
  <dcterms:created xmlns:dcterms="http://purl.org/dc/terms/" xmlns:xsi="http://www.w3.org/2001/XMLSchema-instance" xsi:type="dcterms:W3CDTF">2026-09-12T01:44:56Z</dcterms:created>
  <dcterms:modified xmlns:dcterms="http://purl.org/dc/terms/" xmlns:xsi="http://www.w3.org/2001/XMLSchema-instance" xsi:type="dcterms:W3CDTF">2026-09-12T01:44:56+00:00Z</dcterms:modified>
</cp:coreProperties>
</file>