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Configuración" sheetId="3" state="visible" r:id="rId3"/>
  </sheets>
  <definedNames>
    <definedName name="_xlnm._FilterDatabase" localSheetId="1" hidden="1">'Cronograma'!$A$6:$T$106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0.00 &quot;h&quot;"/>
    <numFmt numFmtId="167" formatCode="0 &quot;min&quot;"/>
    <numFmt numFmtId="168" formatCode="0 &quot;personas&quot;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b val="1"/>
      <color rgb="FFFFFFFF"/>
      <sz val="10"/>
    </font>
    <font>
      <name val="Aptos"/>
      <b val="1"/>
      <color rgb="FF17253A"/>
      <sz val="10"/>
    </font>
    <font>
      <name val="Aptos"/>
      <i val="1"/>
      <color rgb="FF425466"/>
      <sz val="9"/>
    </font>
    <font>
      <name val="Aptos"/>
      <color rgb="FF17253A"/>
      <sz val="10"/>
    </font>
  </fonts>
  <fills count="10">
    <fill>
      <patternFill/>
    </fill>
    <fill>
      <patternFill patternType="gray125"/>
    </fill>
    <fill>
      <patternFill patternType="solid">
        <fgColor rgb="FF17253A"/>
      </patternFill>
    </fill>
    <fill>
      <patternFill patternType="solid">
        <fgColor rgb="FF006D77"/>
      </patternFill>
    </fill>
    <fill>
      <patternFill patternType="solid">
        <fgColor rgb="FFEAF3F5"/>
      </patternFill>
    </fill>
    <fill>
      <patternFill patternType="solid">
        <fgColor rgb="FFFFFFFF"/>
      </patternFill>
    </fill>
    <fill>
      <patternFill patternType="solid">
        <fgColor rgb="FFFFF6E8"/>
      </patternFill>
    </fill>
    <fill>
      <patternFill patternType="solid">
        <fgColor rgb="FFD65537"/>
      </patternFill>
    </fill>
    <fill>
      <patternFill patternType="solid">
        <fgColor rgb="FFF2B84B"/>
      </patternFill>
    </fill>
    <fill>
      <patternFill patternType="solid">
        <fgColor rgb="FF0F6B45"/>
      </patternFill>
    </fill>
  </fills>
  <borders count="6">
    <border>
      <left/>
      <right/>
      <top/>
      <bottom/>
      <diagonal/>
    </border>
    <border>
      <left style="thin">
        <color rgb="FFCAD4DD"/>
      </left>
      <right style="thin">
        <color rgb="FFCAD4DD"/>
      </right>
      <top style="thin">
        <color rgb="FFCAD4DD"/>
      </top>
      <bottom style="thin">
        <color rgb="FFCAD4DD"/>
      </bottom>
    </border>
    <border>
      <left/>
      <right/>
      <top style="thin">
        <color rgb="FFCAD4DD"/>
      </top>
      <bottom/>
      <diagonal/>
    </border>
    <border>
      <left/>
      <right style="thin">
        <color rgb="FFCAD4DD"/>
      </right>
      <top style="thin">
        <color rgb="FFCAD4DD"/>
      </top>
      <bottom/>
      <diagonal/>
    </border>
    <border>
      <left/>
      <right/>
      <top style="thin">
        <color rgb="FFCAD4DD"/>
      </top>
      <bottom style="thin">
        <color rgb="FFCAD4DD"/>
      </bottom>
      <diagonal/>
    </border>
    <border>
      <left/>
      <right style="thin">
        <color rgb="FFCAD4DD"/>
      </right>
      <top style="thin">
        <color rgb="FFCAD4DD"/>
      </top>
      <bottom style="thin">
        <color rgb="FFCAD4DD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67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8" fontId="5" fillId="6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ont>
        <name val="Aptos"/>
        <b val="1"/>
        <color rgb="FFFFFFFF"/>
        <sz val="10"/>
      </font>
      <fill>
        <patternFill patternType="solid">
          <fgColor rgb="FFD65537"/>
        </patternFill>
      </fill>
    </dxf>
    <dxf>
      <font>
        <name val="Aptos"/>
        <b val="1"/>
        <color rgb="FF17253A"/>
        <sz val="10"/>
      </font>
      <fill>
        <patternFill patternType="solid">
          <fgColor rgb="FFF2B84B"/>
        </patternFill>
      </fill>
    </dxf>
    <dxf>
      <font>
        <name val="Aptos"/>
        <b val="1"/>
        <color rgb="FFFFFFFF"/>
        <sz val="10"/>
      </font>
      <fill>
        <patternFill patternType="solid">
          <fgColor rgb="FF0F6B45"/>
        </patternFill>
      </fill>
    </dxf>
    <dxf>
      <font>
        <name val="Aptos"/>
        <b val="1"/>
        <color rgb="FF8C2418"/>
        <sz val="10"/>
      </font>
      <fill>
        <patternFill patternType="solid">
          <fgColor rgb="FFF9DAD5"/>
        </patternFill>
      </fill>
    </dxf>
    <dxf>
      <font>
        <name val="Aptos"/>
        <color rgb="FF6B3E00"/>
        <sz val="10"/>
      </font>
      <fill>
        <patternFill patternType="solid">
          <fgColor rgb="FFFFEDC7"/>
        </patternFill>
      </fill>
    </dxf>
    <dxf>
      <font>
        <name val="Aptos"/>
        <b val="1"/>
        <color rgb="FF17253A"/>
        <sz val="10"/>
      </font>
      <fill>
        <patternFill patternType="solid">
          <fgColor rgb="FFDCEAF7"/>
        </patternFill>
      </fill>
    </dxf>
    <dxf>
      <font>
        <name val="Aptos"/>
        <b val="1"/>
        <color rgb="FF17253A"/>
        <sz val="10"/>
      </font>
      <fill>
        <patternFill patternType="solid">
          <fgColor rgb="FFFFD966"/>
        </patternFill>
      </fill>
    </dxf>
    <dxf>
      <font>
        <name val="Aptos"/>
        <b val="1"/>
        <color rgb="FF17253A"/>
        <sz val="10"/>
      </font>
      <fill>
        <patternFill patternType="solid">
          <fgColor rgb="FFDDEFE6"/>
        </patternFill>
      </fill>
    </dxf>
    <dxf>
      <font>
        <name val="Aptos"/>
        <b val="1"/>
        <color rgb="FF8C2418"/>
        <sz val="10"/>
      </font>
      <fill>
        <patternFill patternType="solid">
          <fgColor rgb="FF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3" customWidth="1" min="3" max="3"/>
    <col width="22" customWidth="1" min="4" max="4"/>
    <col width="22" customWidth="1" min="5" max="5"/>
    <col width="3" customWidth="1" min="6" max="6"/>
    <col width="23" customWidth="1" min="7" max="7"/>
    <col width="34" customWidth="1" min="8" max="8"/>
  </cols>
  <sheetData>
    <row r="1" ht="28" customHeight="1">
      <c r="A1" s="1" t="inlineStr">
        <is>
          <t>Resumen operativo de la jornada</t>
        </is>
      </c>
      <c r="B1" s="29" t="n"/>
      <c r="C1" s="29" t="n"/>
      <c r="D1" s="29" t="n"/>
      <c r="E1" s="29" t="n"/>
      <c r="F1" s="29" t="n"/>
      <c r="G1" s="29" t="n"/>
      <c r="H1" s="30" t="n"/>
    </row>
    <row r="2"/>
    <row r="3">
      <c r="A3" s="2" t="inlineStr">
        <is>
          <t>Fecha de jornada</t>
        </is>
      </c>
      <c r="B3" s="3">
        <f>IF('Cronograma'!B2="","",'Cronograma'!B2)</f>
        <v/>
      </c>
      <c r="D3" s="2" t="inlineStr">
        <is>
          <t>Hora de control</t>
        </is>
      </c>
      <c r="E3" s="4">
        <f>IF('Cronograma'!E2="","",'Cronograma'!E2)</f>
        <v/>
      </c>
      <c r="G3" s="2" t="inlineStr">
        <is>
          <t>Jornada</t>
        </is>
      </c>
      <c r="H3" s="5">
        <f>IF('Configuración'!B2="","",'Configuración'!B2)</f>
        <v/>
      </c>
    </row>
    <row r="4"/>
    <row r="5" ht="34" customHeight="1">
      <c r="A5" s="2" t="inlineStr">
        <is>
          <t>Decisión operativa</t>
        </is>
      </c>
      <c r="B5" s="6">
        <f>IF('Configuración'!B12&lt;&gt;"Configuración válida","REVISAR CONFIGURACIÓN",IF('Cronograma'!K2&gt;0,"AJUSTAR ANTES DE CONTINUAR",IF('Cronograma'!N2&gt;0,"REVISAR AVISOS","CRONOGRAMA MANTENIBLE")))</f>
        <v/>
      </c>
    </row>
    <row r="6"/>
    <row r="7">
      <c r="A7" s="2" t="inlineStr">
        <is>
          <t>Actividades cargadas</t>
        </is>
      </c>
      <c r="B7" s="7">
        <f>'Cronograma'!H2</f>
        <v/>
      </c>
      <c r="D7" s="2" t="inlineStr">
        <is>
          <t>Bloqueos</t>
        </is>
      </c>
      <c r="E7" s="7">
        <f>'Cronograma'!K2</f>
        <v/>
      </c>
      <c r="G7" s="2" t="inlineStr">
        <is>
          <t>Avisos</t>
        </is>
      </c>
      <c r="H7" s="7">
        <f>'Cronograma'!N2</f>
        <v/>
      </c>
    </row>
    <row r="8"/>
    <row r="9">
      <c r="A9" s="2" t="inlineStr">
        <is>
          <t>Primera hora de inicio</t>
        </is>
      </c>
      <c r="B9" s="4">
        <f>IF('Cronograma'!Q2="","",'Cronograma'!Q2)</f>
        <v/>
      </c>
      <c r="D9" s="2" t="inlineStr">
        <is>
          <t>Última hora de fin</t>
        </is>
      </c>
      <c r="E9" s="4">
        <f>IF('Cronograma'!T2="","",'Cronograma'!T2)</f>
        <v/>
      </c>
      <c r="G9" s="2" t="inlineStr">
        <is>
          <t>Horas planificadas</t>
        </is>
      </c>
      <c r="H9" s="8">
        <f>IF('Cronograma'!B3="","",'Cronograma'!B3)</f>
        <v/>
      </c>
    </row>
    <row r="10"/>
    <row r="11"/>
    <row r="12">
      <c r="A12" s="2" t="inlineStr">
        <is>
          <t>Alcance operativo</t>
        </is>
      </c>
    </row>
    <row r="13" ht="48" customHeight="1">
      <c r="A13" s="9" t="inlineStr">
        <is>
          <t>Control temporal de una sola jornada organizada.</t>
        </is>
      </c>
      <c r="D13" s="9" t="inlineStr">
        <is>
          <t>Los ajustes de horas y ventanas se realizan manualmente en Cronograma.</t>
        </is>
      </c>
      <c r="G13" s="9" t="inlineStr">
        <is>
          <t>La hora de control es manual y no representa seguimiento en tiempo real.</t>
        </is>
      </c>
    </row>
  </sheetData>
  <mergeCells count="1">
    <mergeCell ref="A1:H1"/>
  </mergeCells>
  <conditionalFormatting sqref="B5">
    <cfRule type="expression" priority="1" dxfId="0" stopIfTrue="1">
      <formula>OR($B$5="REVISAR CONFIGURACIÓN",$B$5="AJUSTAR ANTES DE CONTINUAR")</formula>
    </cfRule>
    <cfRule type="expression" priority="2" dxfId="1" stopIfTrue="1">
      <formula>$B$5="REVISAR AVISOS"</formula>
    </cfRule>
    <cfRule type="expression" priority="3" dxfId="2" stopIfTrue="1">
      <formula>$B$5="CRONOGRAMA MANTENIBLE"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3" customWidth="1" min="3" max="3"/>
    <col width="22" customWidth="1" min="4" max="4"/>
    <col width="34" customWidth="1" min="5" max="5"/>
    <col width="36" customWidth="1" min="6" max="6"/>
    <col width="29" customWidth="1" min="7" max="7"/>
    <col width="12" customWidth="1" min="8" max="8"/>
    <col width="14" customWidth="1" min="9" max="9"/>
    <col width="14" customWidth="1" min="10" max="10"/>
    <col width="18" customWidth="1" min="11" max="11"/>
    <col width="13" customWidth="1" min="12" max="12"/>
    <col width="19" customWidth="1" min="13" max="13"/>
    <col width="22" customWidth="1" min="14" max="14"/>
    <col width="25" customWidth="1" min="15" max="15"/>
    <col width="13" customWidth="1" min="16" max="16"/>
    <col width="28" customWidth="1" min="17" max="17"/>
    <col width="17" customWidth="1" min="18" max="18"/>
    <col width="34" customWidth="1" min="19" max="19"/>
    <col width="21" customWidth="1" min="20" max="20"/>
    <col hidden="1" width="13" customWidth="1" min="24" max="24"/>
    <col hidden="1" width="13" customWidth="1" min="25" max="25"/>
  </cols>
  <sheetData>
    <row r="1" ht="28" customHeight="1">
      <c r="A1" s="1" t="inlineStr">
        <is>
          <t>Cronograma diario de viaje organizado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30" t="n"/>
    </row>
    <row r="2">
      <c r="A2" s="2" t="inlineStr">
        <is>
          <t>Fecha de jornada</t>
        </is>
      </c>
      <c r="B2" s="3">
        <f>IF('Configuración'!$B$3="","",'Configuración'!$B$3)</f>
        <v/>
      </c>
      <c r="D2" s="2" t="inlineStr">
        <is>
          <t>Hora de control</t>
        </is>
      </c>
      <c r="E2" s="4">
        <f>IF('Configuración'!$B$7="","",'Configuración'!$B$7)</f>
        <v/>
      </c>
      <c r="G2" s="2" t="inlineStr">
        <is>
          <t>Actividades cargadas</t>
        </is>
      </c>
      <c r="H2" s="6">
        <f>COUNT(A7:A106)</f>
        <v/>
      </c>
      <c r="J2" s="2" t="inlineStr">
        <is>
          <t>Bloqueos</t>
        </is>
      </c>
      <c r="K2" s="6">
        <f>COUNTIF(P7:P106,"Bloqueo")</f>
        <v/>
      </c>
      <c r="M2" s="2" t="inlineStr">
        <is>
          <t>Avisos</t>
        </is>
      </c>
      <c r="N2" s="6">
        <f>COUNTIF(P7:P106,"Atención")</f>
        <v/>
      </c>
      <c r="P2" s="2" t="inlineStr">
        <is>
          <t>Primera hora de inicio</t>
        </is>
      </c>
      <c r="Q2" s="4">
        <f>IF(COUNT(B7:B106)=0,"",MIN(B7:B106))</f>
        <v/>
      </c>
      <c r="S2" s="2" t="inlineStr">
        <is>
          <t>Última hora de fin</t>
        </is>
      </c>
      <c r="T2" s="4">
        <f>IF(COUNT(C7:C106)=0,"",MAX(C7:C106))</f>
        <v/>
      </c>
    </row>
    <row r="3">
      <c r="A3" s="2" t="inlineStr">
        <is>
          <t>Horas planificadas de actividad</t>
        </is>
      </c>
      <c r="B3" s="8">
        <f>IF(COUNT(L7:L106)=0,"",SUM(L7:L106))</f>
        <v/>
      </c>
      <c r="D3" s="2" t="inlineStr">
        <is>
          <t>Control de configuración</t>
        </is>
      </c>
      <c r="E3" s="6">
        <f>IF('Configuración'!$B$12="","",'Configuración'!$B$12)</f>
        <v/>
      </c>
      <c r="G3" s="2" t="inlineStr">
        <is>
          <t>Inicio operativo</t>
        </is>
      </c>
      <c r="H3" s="4">
        <f>IF('Configuración'!$B$4="","",'Configuración'!$B$4)</f>
        <v/>
      </c>
      <c r="J3" s="2" t="inlineStr">
        <is>
          <t>Fin operativo</t>
        </is>
      </c>
      <c r="K3" s="4">
        <f>IF('Configuración'!$B$5="","",'Configuración'!$B$5)</f>
        <v/>
      </c>
      <c r="M3" s="2" t="inlineStr">
        <is>
          <t>Transición predeterminada</t>
        </is>
      </c>
      <c r="N3" s="10">
        <f>IF('Configuración'!$B$6="","",'Configuración'!$B$6)</f>
        <v/>
      </c>
      <c r="P3" s="2" t="inlineStr">
        <is>
          <t>Aviso de actividad próxima</t>
        </is>
      </c>
      <c r="Q3" s="10">
        <f>IF('Configuración'!$B$8="","",'Configuración'!$B$8)</f>
        <v/>
      </c>
    </row>
    <row r="4"/>
    <row r="5">
      <c r="A5" s="11" t="inlineStr">
        <is>
          <t>Edite únicamente las celdas amarillas.</t>
        </is>
      </c>
      <c r="E5" s="11" t="inlineStr">
        <is>
          <t>Mantenga las filas utilizadas consecutivas y en orden cronológico.</t>
        </is>
      </c>
      <c r="M5" s="11" t="inlineStr">
        <is>
          <t>Los horarios no se ajustan automáticamente.</t>
        </is>
      </c>
    </row>
    <row r="6" ht="42" customHeight="1">
      <c r="A6" s="12" t="inlineStr">
        <is>
          <t>Orden</t>
        </is>
      </c>
      <c r="B6" s="12" t="inlineStr">
        <is>
          <t>Hora de inicio</t>
        </is>
      </c>
      <c r="C6" s="12" t="inlineStr">
        <is>
          <t>Hora de fin</t>
        </is>
      </c>
      <c r="D6" s="12" t="inlineStr">
        <is>
          <t>Tipo de actividad</t>
        </is>
      </c>
      <c r="E6" s="12" t="inlineStr">
        <is>
          <t>Actividad</t>
        </is>
      </c>
      <c r="F6" s="12" t="inlineStr">
        <is>
          <t>Punto operativo</t>
        </is>
      </c>
      <c r="G6" s="12" t="inlineStr">
        <is>
          <t>Responsable: rol o alias</t>
        </is>
      </c>
      <c r="H6" s="12" t="inlineStr">
        <is>
          <t>Personas</t>
        </is>
      </c>
      <c r="I6" s="12" t="inlineStr">
        <is>
          <t>Ventana desde</t>
        </is>
      </c>
      <c r="J6" s="12" t="inlineStr">
        <is>
          <t>Ventana hasta</t>
        </is>
      </c>
      <c r="K6" s="12" t="inlineStr">
        <is>
          <t>Transición mínima (min)</t>
        </is>
      </c>
      <c r="L6" s="12" t="inlineStr">
        <is>
          <t>Duración (h)</t>
        </is>
      </c>
      <c r="M6" s="12" t="inlineStr">
        <is>
          <t>Intervalo anterior (min)</t>
        </is>
      </c>
      <c r="N6" s="12" t="inlineStr">
        <is>
          <t>Control de ventana</t>
        </is>
      </c>
      <c r="O6" s="12" t="inlineStr">
        <is>
          <t>Control de secuencia</t>
        </is>
      </c>
      <c r="P6" s="12" t="inlineStr">
        <is>
          <t>Nivel</t>
        </is>
      </c>
      <c r="Q6" s="12" t="inlineStr">
        <is>
          <t>Aviso prioritario</t>
        </is>
      </c>
      <c r="R6" s="12" t="inlineStr">
        <is>
          <t>Estado operativo</t>
        </is>
      </c>
      <c r="S6" s="12" t="inlineStr">
        <is>
          <t>Observaciones</t>
        </is>
      </c>
      <c r="T6" s="12" t="inlineStr">
        <is>
          <t>Situación temporal</t>
        </is>
      </c>
    </row>
    <row r="7" ht="34" customHeight="1">
      <c r="A7" s="13" t="n">
        <v>1</v>
      </c>
      <c r="B7" s="14" t="n">
        <v>0.3333333333333333</v>
      </c>
      <c r="C7" s="14" t="n">
        <v>0.3472222222222222</v>
      </c>
      <c r="D7" s="15" t="inlineStr">
        <is>
          <t>Reunión</t>
        </is>
      </c>
      <c r="E7" s="15" t="inlineStr">
        <is>
          <t>Reunión de salida ficticia</t>
        </is>
      </c>
      <c r="F7" s="15" t="inlineStr">
        <is>
          <t>Punto Norte ficticio</t>
        </is>
      </c>
      <c r="G7" s="15" t="inlineStr">
        <is>
          <t>Equipo de coordinación A</t>
        </is>
      </c>
      <c r="H7" s="16" t="n">
        <v>24</v>
      </c>
      <c r="I7" s="14" t="n">
        <v>0.3263888888888889</v>
      </c>
      <c r="J7" s="14" t="n">
        <v>0.3541666666666667</v>
      </c>
      <c r="K7" s="17" t="n"/>
      <c r="L7" s="18">
        <f>IF(OR(B7="",C7=""),"",IF(C7&lt;B7,"",ROUND((C7-B7)*24,2)))</f>
        <v/>
      </c>
      <c r="M7" s="19">
        <f>IF(OR(B7="",ROW()=7),"",IF(C6="","",ROUND((B7-C6)*1440,0)))</f>
        <v/>
      </c>
      <c r="N7" s="20">
        <f>IF(OR(B7="",C7=""),"",IF(OR(AND(I7="",J7&lt;&gt;""),AND(I7&lt;&gt;"",J7="")),"Ventana incompleta",IF(AND(I7&lt;&gt;"",J7&lt;&gt;"",J7&lt;I7),"Ventana no válida",IF(AND(B7&gt;=IF(I7="",'Configuración'!$B$4,I7),C7&lt;=IF(J7="",'Configuración'!$B$5,J7)),"Dentro","Fuera"))))</f>
        <v/>
      </c>
      <c r="O7" s="20">
        <f>IF(OR(A7="",B7="",C7=""),"",IF(C7&lt;B7,"Fin anterior al inicio",IF(ROW()=7,"Primera actividad",IF(OR(A6="",B6="",C6=""),"Revisar fila anterior",IF(A7&lt;=A6,"Orden no ascendente",IF(B7&lt;C6,"Solape",IF(M7&lt;IF(K7="",'Configuración'!$B$6,K7),"Transición insuficiente","Correcta")))))))</f>
        <v/>
      </c>
      <c r="P7" s="21">
        <f>IF(COUNTA(A7:K7,R7:S7)=0,"",IF(OR(A7="",B7="",C7="",D7="",E7="",F7="",G7="",H7="",R7="",COUNTIF($A$7:$A$106,A7)&gt;1,O7="Fin anterior al inicio",O7="Solape",O7="Orden no ascendente",O7="Revisar fila anterior",N7="Ventana no válida"),"Bloqueo",IF(OR(O7="Transición insuficiente",N7="Ventana incompleta",N7="Fuera"),"Atención","Correcto")))</f>
        <v/>
      </c>
      <c r="Q7" s="20">
        <f>IF(P7="","",IF(P7="Correcto","Sin aviso",IF(OR(A7="",B7="",C7="",D7="",E7="",F7="",G7="",H7="",R7=""),"Faltan datos obligatorios",IF(COUNTIF($A$7:$A$106,A7)&gt;1,"Orden duplicado",IF(AND(O7&lt;&gt;"",O7&lt;&gt;"Correcta",O7&lt;&gt;"Primera actividad"),O7,IF(N7="Ventana no válida","Revisar ventana",IF(N7="Ventana incompleta","Completar ventana","Fuera de ventana")))))))</f>
        <v/>
      </c>
      <c r="R7" s="22" t="inlineStr">
        <is>
          <t>Finalizada</t>
        </is>
      </c>
      <c r="S7" s="15" t="n"/>
      <c r="T7" s="21">
        <f>IF(OR(B7="",C7="",'Configuración'!$B$7=""),"",IF('Configuración'!$B$7&gt;=C7,"Pasada",IF('Configuración'!$B$7&gt;=B7,"En curso según hora",IF(ROUND((B7-'Configuración'!$B$7)*1440,0)&lt;='Configuración'!$B$8,"Próxima","Pendiente"))))</f>
        <v/>
      </c>
      <c r="X7">
        <f>IFERROR(INDEX('Configuración'!$D$3:$D$11,ROWS($X$7:X7)),"")</f>
        <v/>
      </c>
      <c r="Y7">
        <f>IFERROR(INDEX('Configuración'!$F$3:$F$7,ROWS($Y$7:Y7)),"")</f>
        <v/>
      </c>
    </row>
    <row r="8" ht="34" customHeight="1">
      <c r="A8" s="13" t="n">
        <v>2</v>
      </c>
      <c r="B8" s="14" t="n">
        <v>0.3472222222222222</v>
      </c>
      <c r="C8" s="14" t="n">
        <v>0.3680555555555556</v>
      </c>
      <c r="D8" s="15" t="inlineStr">
        <is>
          <t>Traslado en vehículo</t>
        </is>
      </c>
      <c r="E8" s="15" t="inlineStr">
        <is>
          <t>Traslado al mirador de prueba</t>
        </is>
      </c>
      <c r="F8" s="15" t="inlineStr">
        <is>
          <t>Punto Norte ficticio → Mirador Alto ficticio</t>
        </is>
      </c>
      <c r="G8" s="15" t="inlineStr">
        <is>
          <t>Equipo de conducción 1</t>
        </is>
      </c>
      <c r="H8" s="16" t="n">
        <v>24</v>
      </c>
      <c r="I8" s="14" t="n">
        <v>0.34375</v>
      </c>
      <c r="J8" s="14" t="n">
        <v>0.375</v>
      </c>
      <c r="K8" s="17" t="n">
        <v>0</v>
      </c>
      <c r="L8" s="18">
        <f>IF(OR(B8="",C8=""),"",IF(C8&lt;B8,"",ROUND((C8-B8)*24,2)))</f>
        <v/>
      </c>
      <c r="M8" s="19">
        <f>IF(OR(B8="",ROW()=7),"",IF(C7="","",ROUND((B8-C7)*1440,0)))</f>
        <v/>
      </c>
      <c r="N8" s="20">
        <f>IF(OR(B8="",C8=""),"",IF(OR(AND(I8="",J8&lt;&gt;""),AND(I8&lt;&gt;"",J8="")),"Ventana incompleta",IF(AND(I8&lt;&gt;"",J8&lt;&gt;"",J8&lt;I8),"Ventana no válida",IF(AND(B8&gt;=IF(I8="",'Configuración'!$B$4,I8),C8&lt;=IF(J8="",'Configuración'!$B$5,J8)),"Dentro","Fuera"))))</f>
        <v/>
      </c>
      <c r="O8" s="20">
        <f>IF(OR(A8="",B8="",C8=""),"",IF(C8&lt;B8,"Fin anterior al inicio",IF(ROW()=7,"Primera actividad",IF(OR(A7="",B7="",C7=""),"Revisar fila anterior",IF(A8&lt;=A7,"Orden no ascendente",IF(B8&lt;C7,"Solape",IF(M8&lt;IF(K8="",'Configuración'!$B$6,K8),"Transición insuficiente","Correcta")))))))</f>
        <v/>
      </c>
      <c r="P8" s="21">
        <f>IF(COUNTA(A8:K8,R8:S8)=0,"",IF(OR(A8="",B8="",C8="",D8="",E8="",F8="",G8="",H8="",R8="",COUNTIF($A$7:$A$106,A8)&gt;1,O8="Fin anterior al inicio",O8="Solape",O8="Orden no ascendente",O8="Revisar fila anterior",N8="Ventana no válida"),"Bloqueo",IF(OR(O8="Transición insuficiente",N8="Ventana incompleta",N8="Fuera"),"Atención","Correcto")))</f>
        <v/>
      </c>
      <c r="Q8" s="20">
        <f>IF(P8="","",IF(P8="Correcto","Sin aviso",IF(OR(A8="",B8="",C8="",D8="",E8="",F8="",G8="",H8="",R8=""),"Faltan datos obligatorios",IF(COUNTIF($A$7:$A$106,A8)&gt;1,"Orden duplicado",IF(AND(O8&lt;&gt;"",O8&lt;&gt;"Correcta",O8&lt;&gt;"Primera actividad"),O8,IF(N8="Ventana no válida","Revisar ventana",IF(N8="Ventana incompleta","Completar ventana","Fuera de ventana")))))))</f>
        <v/>
      </c>
      <c r="R8" s="22" t="inlineStr">
        <is>
          <t>Finalizada</t>
        </is>
      </c>
      <c r="S8" s="15" t="n"/>
      <c r="T8" s="21">
        <f>IF(OR(B8="",C8="",'Configuración'!$B$7=""),"",IF('Configuración'!$B$7&gt;=C8,"Pasada",IF('Configuración'!$B$7&gt;=B8,"En curso según hora",IF(ROUND((B8-'Configuración'!$B$7)*1440,0)&lt;='Configuración'!$B$8,"Próxima","Pendiente"))))</f>
        <v/>
      </c>
      <c r="X8">
        <f>IFERROR(INDEX('Configuración'!$D$3:$D$11,ROWS($X$7:X8)),"")</f>
        <v/>
      </c>
      <c r="Y8">
        <f>IFERROR(INDEX('Configuración'!$F$3:$F$7,ROWS($Y$7:Y8)),"")</f>
        <v/>
      </c>
    </row>
    <row r="9" ht="34" customHeight="1">
      <c r="A9" s="13" t="n">
        <v>3</v>
      </c>
      <c r="B9" s="14" t="n">
        <v>0.375</v>
      </c>
      <c r="C9" s="14" t="n">
        <v>0.40625</v>
      </c>
      <c r="D9" s="15" t="inlineStr">
        <is>
          <t>Visita</t>
        </is>
      </c>
      <c r="E9" s="15" t="inlineStr">
        <is>
          <t>Parada panorámica demostrativa</t>
        </is>
      </c>
      <c r="F9" s="15" t="inlineStr">
        <is>
          <t>Mirador Alto ficticio</t>
        </is>
      </c>
      <c r="G9" s="15" t="inlineStr">
        <is>
          <t>Guía de prueba A</t>
        </is>
      </c>
      <c r="H9" s="16" t="n">
        <v>24</v>
      </c>
      <c r="I9" s="14" t="n">
        <v>0.3680555555555556</v>
      </c>
      <c r="J9" s="14" t="n">
        <v>0.4166666666666667</v>
      </c>
      <c r="K9" s="17" t="n">
        <v>10</v>
      </c>
      <c r="L9" s="18">
        <f>IF(OR(B9="",C9=""),"",IF(C9&lt;B9,"",ROUND((C9-B9)*24,2)))</f>
        <v/>
      </c>
      <c r="M9" s="19">
        <f>IF(OR(B9="",ROW()=7),"",IF(C8="","",ROUND((B9-C8)*1440,0)))</f>
        <v/>
      </c>
      <c r="N9" s="20">
        <f>IF(OR(B9="",C9=""),"",IF(OR(AND(I9="",J9&lt;&gt;""),AND(I9&lt;&gt;"",J9="")),"Ventana incompleta",IF(AND(I9&lt;&gt;"",J9&lt;&gt;"",J9&lt;I9),"Ventana no válida",IF(AND(B9&gt;=IF(I9="",'Configuración'!$B$4,I9),C9&lt;=IF(J9="",'Configuración'!$B$5,J9)),"Dentro","Fuera"))))</f>
        <v/>
      </c>
      <c r="O9" s="20">
        <f>IF(OR(A9="",B9="",C9=""),"",IF(C9&lt;B9,"Fin anterior al inicio",IF(ROW()=7,"Primera actividad",IF(OR(A8="",B8="",C8=""),"Revisar fila anterior",IF(A9&lt;=A8,"Orden no ascendente",IF(B9&lt;C8,"Solape",IF(M9&lt;IF(K9="",'Configuración'!$B$6,K9),"Transición insuficiente","Correcta")))))))</f>
        <v/>
      </c>
      <c r="P9" s="21">
        <f>IF(COUNTA(A9:K9,R9:S9)=0,"",IF(OR(A9="",B9="",C9="",D9="",E9="",F9="",G9="",H9="",R9="",COUNTIF($A$7:$A$106,A9)&gt;1,O9="Fin anterior al inicio",O9="Solape",O9="Orden no ascendente",O9="Revisar fila anterior",N9="Ventana no válida"),"Bloqueo",IF(OR(O9="Transición insuficiente",N9="Ventana incompleta",N9="Fuera"),"Atención","Correcto")))</f>
        <v/>
      </c>
      <c r="Q9" s="20">
        <f>IF(P9="","",IF(P9="Correcto","Sin aviso",IF(OR(A9="",B9="",C9="",D9="",E9="",F9="",G9="",H9="",R9=""),"Faltan datos obligatorios",IF(COUNTIF($A$7:$A$106,A9)&gt;1,"Orden duplicado",IF(AND(O9&lt;&gt;"",O9&lt;&gt;"Correcta",O9&lt;&gt;"Primera actividad"),O9,IF(N9="Ventana no válida","Revisar ventana",IF(N9="Ventana incompleta","Completar ventana","Fuera de ventana")))))))</f>
        <v/>
      </c>
      <c r="R9" s="22" t="inlineStr">
        <is>
          <t>Finalizada</t>
        </is>
      </c>
      <c r="S9" s="15" t="n"/>
      <c r="T9" s="21">
        <f>IF(OR(B9="",C9="",'Configuración'!$B$7=""),"",IF('Configuración'!$B$7&gt;=C9,"Pasada",IF('Configuración'!$B$7&gt;=B9,"En curso según hora",IF(ROUND((B9-'Configuración'!$B$7)*1440,0)&lt;='Configuración'!$B$8,"Próxima","Pendiente"))))</f>
        <v/>
      </c>
      <c r="X9">
        <f>IFERROR(INDEX('Configuración'!$D$3:$D$11,ROWS($X$7:X9)),"")</f>
        <v/>
      </c>
      <c r="Y9">
        <f>IFERROR(INDEX('Configuración'!$F$3:$F$7,ROWS($Y$7:Y9)),"")</f>
        <v/>
      </c>
    </row>
    <row r="10" ht="34" customHeight="1">
      <c r="A10" s="13" t="n">
        <v>4</v>
      </c>
      <c r="B10" s="14" t="n">
        <v>0.4097222222222222</v>
      </c>
      <c r="C10" s="14" t="n">
        <v>0.4270833333333333</v>
      </c>
      <c r="D10" s="15" t="inlineStr">
        <is>
          <t>Traslado en vehículo</t>
        </is>
      </c>
      <c r="E10" s="15" t="inlineStr">
        <is>
          <t>Traslado al casco histórico simulado</t>
        </is>
      </c>
      <c r="F10" s="15" t="inlineStr">
        <is>
          <t>Mirador Alto ficticio → Plaza Ficticia</t>
        </is>
      </c>
      <c r="G10" s="15" t="inlineStr">
        <is>
          <t>Equipo de conducción 1</t>
        </is>
      </c>
      <c r="H10" s="16" t="n">
        <v>24</v>
      </c>
      <c r="I10" s="14" t="n">
        <v>0.4027777777777778</v>
      </c>
      <c r="J10" s="14" t="n">
        <v>0.4375</v>
      </c>
      <c r="K10" s="17" t="n">
        <v>10</v>
      </c>
      <c r="L10" s="18">
        <f>IF(OR(B10="",C10=""),"",IF(C10&lt;B10,"",ROUND((C10-B10)*24,2)))</f>
        <v/>
      </c>
      <c r="M10" s="19">
        <f>IF(OR(B10="",ROW()=7),"",IF(C9="","",ROUND((B10-C9)*1440,0)))</f>
        <v/>
      </c>
      <c r="N10" s="20">
        <f>IF(OR(B10="",C10=""),"",IF(OR(AND(I10="",J10&lt;&gt;""),AND(I10&lt;&gt;"",J10="")),"Ventana incompleta",IF(AND(I10&lt;&gt;"",J10&lt;&gt;"",J10&lt;I10),"Ventana no válida",IF(AND(B10&gt;=IF(I10="",'Configuración'!$B$4,I10),C10&lt;=IF(J10="",'Configuración'!$B$5,J10)),"Dentro","Fuera"))))</f>
        <v/>
      </c>
      <c r="O10" s="20">
        <f>IF(OR(A10="",B10="",C10=""),"",IF(C10&lt;B10,"Fin anterior al inicio",IF(ROW()=7,"Primera actividad",IF(OR(A9="",B9="",C9=""),"Revisar fila anterior",IF(A10&lt;=A9,"Orden no ascendente",IF(B10&lt;C9,"Solape",IF(M10&lt;IF(K10="",'Configuración'!$B$6,K10),"Transición insuficiente","Correcta")))))))</f>
        <v/>
      </c>
      <c r="P10" s="21">
        <f>IF(COUNTA(A10:K10,R10:S10)=0,"",IF(OR(A10="",B10="",C10="",D10="",E10="",F10="",G10="",H10="",R10="",COUNTIF($A$7:$A$106,A10)&gt;1,O10="Fin anterior al inicio",O10="Solape",O10="Orden no ascendente",O10="Revisar fila anterior",N10="Ventana no válida"),"Bloqueo",IF(OR(O10="Transición insuficiente",N10="Ventana incompleta",N10="Fuera"),"Atención","Correcto")))</f>
        <v/>
      </c>
      <c r="Q10" s="20">
        <f>IF(P10="","",IF(P10="Correcto","Sin aviso",IF(OR(A10="",B10="",C10="",D10="",E10="",F10="",G10="",H10="",R10=""),"Faltan datos obligatorios",IF(COUNTIF($A$7:$A$106,A10)&gt;1,"Orden duplicado",IF(AND(O10&lt;&gt;"",O10&lt;&gt;"Correcta",O10&lt;&gt;"Primera actividad"),O10,IF(N10="Ventana no válida","Revisar ventana",IF(N10="Ventana incompleta","Completar ventana","Fuera de ventana")))))))</f>
        <v/>
      </c>
      <c r="R10" s="22" t="inlineStr">
        <is>
          <t>Finalizada</t>
        </is>
      </c>
      <c r="S10" s="15" t="n"/>
      <c r="T10" s="21">
        <f>IF(OR(B10="",C10="",'Configuración'!$B$7=""),"",IF('Configuración'!$B$7&gt;=C10,"Pasada",IF('Configuración'!$B$7&gt;=B10,"En curso según hora",IF(ROUND((B10-'Configuración'!$B$7)*1440,0)&lt;='Configuración'!$B$8,"Próxima","Pendiente"))))</f>
        <v/>
      </c>
      <c r="X10">
        <f>IFERROR(INDEX('Configuración'!$D$3:$D$11,ROWS($X$7:X10)),"")</f>
        <v/>
      </c>
      <c r="Y10">
        <f>IFERROR(INDEX('Configuración'!$F$3:$F$7,ROWS($Y$7:Y10)),"")</f>
        <v/>
      </c>
    </row>
    <row r="11" ht="34" customHeight="1">
      <c r="A11" s="13" t="n">
        <v>5</v>
      </c>
      <c r="B11" s="14" t="n">
        <v>0.4270833333333333</v>
      </c>
      <c r="C11" s="14" t="n">
        <v>0.4583333333333333</v>
      </c>
      <c r="D11" s="15" t="inlineStr">
        <is>
          <t>Visita</t>
        </is>
      </c>
      <c r="E11" s="15" t="inlineStr">
        <is>
          <t>Paseo interpretativo de ejemplo</t>
        </is>
      </c>
      <c r="F11" s="15" t="inlineStr">
        <is>
          <t>Plaza Ficticia</t>
        </is>
      </c>
      <c r="G11" s="15" t="inlineStr">
        <is>
          <t>Guía de prueba A</t>
        </is>
      </c>
      <c r="H11" s="16" t="n">
        <v>24</v>
      </c>
      <c r="I11" s="14" t="n">
        <v>0.4375</v>
      </c>
      <c r="J11" s="14" t="n">
        <v>0.46875</v>
      </c>
      <c r="K11" s="17" t="n">
        <v>0</v>
      </c>
      <c r="L11" s="18">
        <f>IF(OR(B11="",C11=""),"",IF(C11&lt;B11,"",ROUND((C11-B11)*24,2)))</f>
        <v/>
      </c>
      <c r="M11" s="19">
        <f>IF(OR(B11="",ROW()=7),"",IF(C10="","",ROUND((B11-C10)*1440,0)))</f>
        <v/>
      </c>
      <c r="N11" s="20">
        <f>IF(OR(B11="",C11=""),"",IF(OR(AND(I11="",J11&lt;&gt;""),AND(I11&lt;&gt;"",J11="")),"Ventana incompleta",IF(AND(I11&lt;&gt;"",J11&lt;&gt;"",J11&lt;I11),"Ventana no válida",IF(AND(B11&gt;=IF(I11="",'Configuración'!$B$4,I11),C11&lt;=IF(J11="",'Configuración'!$B$5,J11)),"Dentro","Fuera"))))</f>
        <v/>
      </c>
      <c r="O11" s="20">
        <f>IF(OR(A11="",B11="",C11=""),"",IF(C11&lt;B11,"Fin anterior al inicio",IF(ROW()=7,"Primera actividad",IF(OR(A10="",B10="",C10=""),"Revisar fila anterior",IF(A11&lt;=A10,"Orden no ascendente",IF(B11&lt;C10,"Solape",IF(M11&lt;IF(K11="",'Configuración'!$B$6,K11),"Transición insuficiente","Correcta")))))))</f>
        <v/>
      </c>
      <c r="P11" s="21">
        <f>IF(COUNTA(A11:K11,R11:S11)=0,"",IF(OR(A11="",B11="",C11="",D11="",E11="",F11="",G11="",H11="",R11="",COUNTIF($A$7:$A$106,A11)&gt;1,O11="Fin anterior al inicio",O11="Solape",O11="Orden no ascendente",O11="Revisar fila anterior",N11="Ventana no válida"),"Bloqueo",IF(OR(O11="Transición insuficiente",N11="Ventana incompleta",N11="Fuera"),"Atención","Correcto")))</f>
        <v/>
      </c>
      <c r="Q11" s="20">
        <f>IF(P11="","",IF(P11="Correcto","Sin aviso",IF(OR(A11="",B11="",C11="",D11="",E11="",F11="",G11="",H11="",R11=""),"Faltan datos obligatorios",IF(COUNTIF($A$7:$A$106,A11)&gt;1,"Orden duplicado",IF(AND(O11&lt;&gt;"",O11&lt;&gt;"Correcta",O11&lt;&gt;"Primera actividad"),O11,IF(N11="Ventana no válida","Revisar ventana",IF(N11="Ventana incompleta","Completar ventana","Fuera de ventana")))))))</f>
        <v/>
      </c>
      <c r="R11" s="22" t="inlineStr">
        <is>
          <t>En curso</t>
        </is>
      </c>
      <c r="S11" s="15" t="n"/>
      <c r="T11" s="21">
        <f>IF(OR(B11="",C11="",'Configuración'!$B$7=""),"",IF('Configuración'!$B$7&gt;=C11,"Pasada",IF('Configuración'!$B$7&gt;=B11,"En curso según hora",IF(ROUND((B11-'Configuración'!$B$7)*1440,0)&lt;='Configuración'!$B$8,"Próxima","Pendiente"))))</f>
        <v/>
      </c>
      <c r="X11">
        <f>IFERROR(INDEX('Configuración'!$D$3:$D$11,ROWS($X$7:X11)),"")</f>
        <v/>
      </c>
      <c r="Y11">
        <f>IFERROR(INDEX('Configuración'!$F$3:$F$7,ROWS($Y$7:Y11)),"")</f>
        <v/>
      </c>
    </row>
    <row r="12" ht="34" customHeight="1">
      <c r="A12" s="13" t="n">
        <v>6</v>
      </c>
      <c r="B12" s="14" t="n">
        <v>0.4548611111111111</v>
      </c>
      <c r="C12" s="14" t="n">
        <v>0.4652777777777778</v>
      </c>
      <c r="D12" s="15" t="inlineStr">
        <is>
          <t>Pausa</t>
        </is>
      </c>
      <c r="E12" s="15" t="inlineStr">
        <is>
          <t>Pausa técnica simulada</t>
        </is>
      </c>
      <c r="F12" s="15" t="inlineStr">
        <is>
          <t>Área de descanso Este ficticia</t>
        </is>
      </c>
      <c r="G12" s="15" t="inlineStr">
        <is>
          <t>Equipo de coordinación B</t>
        </is>
      </c>
      <c r="H12" s="16" t="n">
        <v>24</v>
      </c>
      <c r="I12" s="14" t="n">
        <v>0.4479166666666667</v>
      </c>
      <c r="J12" s="14" t="n">
        <v>0.4791666666666667</v>
      </c>
      <c r="K12" s="17" t="n">
        <v>0</v>
      </c>
      <c r="L12" s="18">
        <f>IF(OR(B12="",C12=""),"",IF(C12&lt;B12,"",ROUND((C12-B12)*24,2)))</f>
        <v/>
      </c>
      <c r="M12" s="19">
        <f>IF(OR(B12="",ROW()=7),"",IF(C11="","",ROUND((B12-C11)*1440,0)))</f>
        <v/>
      </c>
      <c r="N12" s="20">
        <f>IF(OR(B12="",C12=""),"",IF(OR(AND(I12="",J12&lt;&gt;""),AND(I12&lt;&gt;"",J12="")),"Ventana incompleta",IF(AND(I12&lt;&gt;"",J12&lt;&gt;"",J12&lt;I12),"Ventana no válida",IF(AND(B12&gt;=IF(I12="",'Configuración'!$B$4,I12),C12&lt;=IF(J12="",'Configuración'!$B$5,J12)),"Dentro","Fuera"))))</f>
        <v/>
      </c>
      <c r="O12" s="20">
        <f>IF(OR(A12="",B12="",C12=""),"",IF(C12&lt;B12,"Fin anterior al inicio",IF(ROW()=7,"Primera actividad",IF(OR(A11="",B11="",C11=""),"Revisar fila anterior",IF(A12&lt;=A11,"Orden no ascendente",IF(B12&lt;C11,"Solape",IF(M12&lt;IF(K12="",'Configuración'!$B$6,K12),"Transición insuficiente","Correcta")))))))</f>
        <v/>
      </c>
      <c r="P12" s="21">
        <f>IF(COUNTA(A12:K12,R12:S12)=0,"",IF(OR(A12="",B12="",C12="",D12="",E12="",F12="",G12="",H12="",R12="",COUNTIF($A$7:$A$106,A12)&gt;1,O12="Fin anterior al inicio",O12="Solape",O12="Orden no ascendente",O12="Revisar fila anterior",N12="Ventana no válida"),"Bloqueo",IF(OR(O12="Transición insuficiente",N12="Ventana incompleta",N12="Fuera"),"Atención","Correcto")))</f>
        <v/>
      </c>
      <c r="Q12" s="20">
        <f>IF(P12="","",IF(P12="Correcto","Sin aviso",IF(OR(A12="",B12="",C12="",D12="",E12="",F12="",G12="",H12="",R12=""),"Faltan datos obligatorios",IF(COUNTIF($A$7:$A$106,A12)&gt;1,"Orden duplicado",IF(AND(O12&lt;&gt;"",O12&lt;&gt;"Correcta",O12&lt;&gt;"Primera actividad"),O12,IF(N12="Ventana no válida","Revisar ventana",IF(N12="Ventana incompleta","Completar ventana","Fuera de ventana")))))))</f>
        <v/>
      </c>
      <c r="R12" s="22" t="inlineStr">
        <is>
          <t>Preparada</t>
        </is>
      </c>
      <c r="S12" s="15" t="n"/>
      <c r="T12" s="21">
        <f>IF(OR(B12="",C12="",'Configuración'!$B$7=""),"",IF('Configuración'!$B$7&gt;=C12,"Pasada",IF('Configuración'!$B$7&gt;=B12,"En curso según hora",IF(ROUND((B12-'Configuración'!$B$7)*1440,0)&lt;='Configuración'!$B$8,"Próxima","Pendiente"))))</f>
        <v/>
      </c>
      <c r="X12">
        <f>IFERROR(INDEX('Configuración'!$D$3:$D$11,ROWS($X$7:X12)),"")</f>
        <v/>
      </c>
      <c r="Y12">
        <f>IFERROR(INDEX('Configuración'!$F$3:$F$7,ROWS($Y$7:Y12)),"")</f>
        <v/>
      </c>
    </row>
    <row r="13" ht="34" customHeight="1">
      <c r="A13" s="13" t="n">
        <v>7</v>
      </c>
      <c r="B13" s="14" t="n">
        <v>0.4722222222222222</v>
      </c>
      <c r="C13" s="14" t="n">
        <v>0.5</v>
      </c>
      <c r="D13" s="15" t="inlineStr">
        <is>
          <t>Visita</t>
        </is>
      </c>
      <c r="E13" s="15" t="inlineStr">
        <is>
          <t>Taller demostrativo ficticio</t>
        </is>
      </c>
      <c r="F13" s="15" t="inlineStr">
        <is>
          <t>Centro Cultural Simulado</t>
        </is>
      </c>
      <c r="G13" s="15" t="inlineStr">
        <is>
          <t>Monitor de prueba 1</t>
        </is>
      </c>
      <c r="H13" s="16" t="n">
        <v>24</v>
      </c>
      <c r="I13" s="14" t="n">
        <v>0.46875</v>
      </c>
      <c r="J13" s="14" t="n">
        <v>0.5104166666666666</v>
      </c>
      <c r="K13" s="17" t="n">
        <v>10</v>
      </c>
      <c r="L13" s="18">
        <f>IF(OR(B13="",C13=""),"",IF(C13&lt;B13,"",ROUND((C13-B13)*24,2)))</f>
        <v/>
      </c>
      <c r="M13" s="19">
        <f>IF(OR(B13="",ROW()=7),"",IF(C12="","",ROUND((B13-C12)*1440,0)))</f>
        <v/>
      </c>
      <c r="N13" s="20">
        <f>IF(OR(B13="",C13=""),"",IF(OR(AND(I13="",J13&lt;&gt;""),AND(I13&lt;&gt;"",J13="")),"Ventana incompleta",IF(AND(I13&lt;&gt;"",J13&lt;&gt;"",J13&lt;I13),"Ventana no válida",IF(AND(B13&gt;=IF(I13="",'Configuración'!$B$4,I13),C13&lt;=IF(J13="",'Configuración'!$B$5,J13)),"Dentro","Fuera"))))</f>
        <v/>
      </c>
      <c r="O13" s="20">
        <f>IF(OR(A13="",B13="",C13=""),"",IF(C13&lt;B13,"Fin anterior al inicio",IF(ROW()=7,"Primera actividad",IF(OR(A12="",B12="",C12=""),"Revisar fila anterior",IF(A13&lt;=A12,"Orden no ascendente",IF(B13&lt;C12,"Solape",IF(M13&lt;IF(K13="",'Configuración'!$B$6,K13),"Transición insuficiente","Correcta")))))))</f>
        <v/>
      </c>
      <c r="P13" s="21">
        <f>IF(COUNTA(A13:K13,R13:S13)=0,"",IF(OR(A13="",B13="",C13="",D13="",E13="",F13="",G13="",H13="",R13="",COUNTIF($A$7:$A$106,A13)&gt;1,O13="Fin anterior al inicio",O13="Solape",O13="Orden no ascendente",O13="Revisar fila anterior",N13="Ventana no válida"),"Bloqueo",IF(OR(O13="Transición insuficiente",N13="Ventana incompleta",N13="Fuera"),"Atención","Correcto")))</f>
        <v/>
      </c>
      <c r="Q13" s="20">
        <f>IF(P13="","",IF(P13="Correcto","Sin aviso",IF(OR(A13="",B13="",C13="",D13="",E13="",F13="",G13="",H13="",R13=""),"Faltan datos obligatorios",IF(COUNTIF($A$7:$A$106,A13)&gt;1,"Orden duplicado",IF(AND(O13&lt;&gt;"",O13&lt;&gt;"Correcta",O13&lt;&gt;"Primera actividad"),O13,IF(N13="Ventana no válida","Revisar ventana",IF(N13="Ventana incompleta","Completar ventana","Fuera de ventana")))))))</f>
        <v/>
      </c>
      <c r="R13" s="22" t="inlineStr">
        <is>
          <t>Planificada</t>
        </is>
      </c>
      <c r="S13" s="15" t="n"/>
      <c r="T13" s="21">
        <f>IF(OR(B13="",C13="",'Configuración'!$B$7=""),"",IF('Configuración'!$B$7&gt;=C13,"Pasada",IF('Configuración'!$B$7&gt;=B13,"En curso según hora",IF(ROUND((B13-'Configuración'!$B$7)*1440,0)&lt;='Configuración'!$B$8,"Próxima","Pendiente"))))</f>
        <v/>
      </c>
      <c r="X13">
        <f>IFERROR(INDEX('Configuración'!$D$3:$D$11,ROWS($X$7:X13)),"")</f>
        <v/>
      </c>
      <c r="Y13">
        <f>IFERROR(INDEX('Configuración'!$F$3:$F$7,ROWS($Y$7:Y13)),"")</f>
        <v/>
      </c>
    </row>
    <row r="14" ht="34" customHeight="1">
      <c r="A14" s="13" t="n">
        <v>8</v>
      </c>
      <c r="B14" s="14" t="n">
        <v>0.5069444444444444</v>
      </c>
      <c r="C14" s="14" t="n">
        <v>0.5277777777777778</v>
      </c>
      <c r="D14" s="15" t="inlineStr">
        <is>
          <t>Tiempo libre</t>
        </is>
      </c>
      <c r="E14" s="15" t="inlineStr">
        <is>
          <t>Tiempo libre supervisado ficticio</t>
        </is>
      </c>
      <c r="F14" s="15" t="inlineStr">
        <is>
          <t>Avenida Ejemplo ficticia</t>
        </is>
      </c>
      <c r="G14" s="15" t="inlineStr">
        <is>
          <t>Equipo de coordinación B</t>
        </is>
      </c>
      <c r="H14" s="16" t="n">
        <v>24</v>
      </c>
      <c r="I14" s="14" t="n"/>
      <c r="J14" s="14" t="n"/>
      <c r="K14" s="17" t="n">
        <v>10</v>
      </c>
      <c r="L14" s="18">
        <f>IF(OR(B14="",C14=""),"",IF(C14&lt;B14,"",ROUND((C14-B14)*24,2)))</f>
        <v/>
      </c>
      <c r="M14" s="19">
        <f>IF(OR(B14="",ROW()=7),"",IF(C13="","",ROUND((B14-C13)*1440,0)))</f>
        <v/>
      </c>
      <c r="N14" s="20">
        <f>IF(OR(B14="",C14=""),"",IF(OR(AND(I14="",J14&lt;&gt;""),AND(I14&lt;&gt;"",J14="")),"Ventana incompleta",IF(AND(I14&lt;&gt;"",J14&lt;&gt;"",J14&lt;I14),"Ventana no válida",IF(AND(B14&gt;=IF(I14="",'Configuración'!$B$4,I14),C14&lt;=IF(J14="",'Configuración'!$B$5,J14)),"Dentro","Fuera"))))</f>
        <v/>
      </c>
      <c r="O14" s="20">
        <f>IF(OR(A14="",B14="",C14=""),"",IF(C14&lt;B14,"Fin anterior al inicio",IF(ROW()=7,"Primera actividad",IF(OR(A13="",B13="",C13=""),"Revisar fila anterior",IF(A14&lt;=A13,"Orden no ascendente",IF(B14&lt;C13,"Solape",IF(M14&lt;IF(K14="",'Configuración'!$B$6,K14),"Transición insuficiente","Correcta")))))))</f>
        <v/>
      </c>
      <c r="P14" s="21">
        <f>IF(COUNTA(A14:K14,R14:S14)=0,"",IF(OR(A14="",B14="",C14="",D14="",E14="",F14="",G14="",H14="",R14="",COUNTIF($A$7:$A$106,A14)&gt;1,O14="Fin anterior al inicio",O14="Solape",O14="Orden no ascendente",O14="Revisar fila anterior",N14="Ventana no válida"),"Bloqueo",IF(OR(O14="Transición insuficiente",N14="Ventana incompleta",N14="Fuera"),"Atención","Correcto")))</f>
        <v/>
      </c>
      <c r="Q14" s="20">
        <f>IF(P14="","",IF(P14="Correcto","Sin aviso",IF(OR(A14="",B14="",C14="",D14="",E14="",F14="",G14="",H14="",R14=""),"Faltan datos obligatorios",IF(COUNTIF($A$7:$A$106,A14)&gt;1,"Orden duplicado",IF(AND(O14&lt;&gt;"",O14&lt;&gt;"Correcta",O14&lt;&gt;"Primera actividad"),O14,IF(N14="Ventana no válida","Revisar ventana",IF(N14="Ventana incompleta","Completar ventana","Fuera de ventana")))))))</f>
        <v/>
      </c>
      <c r="R14" s="22" t="inlineStr">
        <is>
          <t>Planificada</t>
        </is>
      </c>
      <c r="S14" s="15" t="n"/>
      <c r="T14" s="21">
        <f>IF(OR(B14="",C14="",'Configuración'!$B$7=""),"",IF('Configuración'!$B$7&gt;=C14,"Pasada",IF('Configuración'!$B$7&gt;=B14,"En curso según hora",IF(ROUND((B14-'Configuración'!$B$7)*1440,0)&lt;='Configuración'!$B$8,"Próxima","Pendiente"))))</f>
        <v/>
      </c>
      <c r="X14">
        <f>IFERROR(INDEX('Configuración'!$D$3:$D$11,ROWS($X$7:X14)),"")</f>
        <v/>
      </c>
      <c r="Y14">
        <f>IFERROR(INDEX('Configuración'!$F$3:$F$7,ROWS($Y$7:Y14)),"")</f>
        <v/>
      </c>
    </row>
    <row r="15" ht="34" customHeight="1">
      <c r="A15" s="13" t="n">
        <v>9</v>
      </c>
      <c r="B15" s="14" t="n">
        <v>0.5347222222222222</v>
      </c>
      <c r="C15" s="14" t="n">
        <v>0.5555555555555556</v>
      </c>
      <c r="D15" s="15" t="inlineStr">
        <is>
          <t>Traslado a pie</t>
        </is>
      </c>
      <c r="E15" s="15" t="inlineStr">
        <is>
          <t>Desplazamiento al almuerzo simulado</t>
        </is>
      </c>
      <c r="F15" s="15" t="inlineStr">
        <is>
          <t>Avenida Ejemplo → Comedor de prueba</t>
        </is>
      </c>
      <c r="G15" s="15" t="inlineStr">
        <is>
          <t>Guía de prueba A</t>
        </is>
      </c>
      <c r="H15" s="16" t="n">
        <v>24</v>
      </c>
      <c r="I15" s="14" t="n">
        <v>0.53125</v>
      </c>
      <c r="J15" s="14" t="n">
        <v>0.5625</v>
      </c>
      <c r="K15" s="17" t="n">
        <v>10</v>
      </c>
      <c r="L15" s="18">
        <f>IF(OR(B15="",C15=""),"",IF(C15&lt;B15,"",ROUND((C15-B15)*24,2)))</f>
        <v/>
      </c>
      <c r="M15" s="19">
        <f>IF(OR(B15="",ROW()=7),"",IF(C14="","",ROUND((B15-C14)*1440,0)))</f>
        <v/>
      </c>
      <c r="N15" s="20">
        <f>IF(OR(B15="",C15=""),"",IF(OR(AND(I15="",J15&lt;&gt;""),AND(I15&lt;&gt;"",J15="")),"Ventana incompleta",IF(AND(I15&lt;&gt;"",J15&lt;&gt;"",J15&lt;I15),"Ventana no válida",IF(AND(B15&gt;=IF(I15="",'Configuración'!$B$4,I15),C15&lt;=IF(J15="",'Configuración'!$B$5,J15)),"Dentro","Fuera"))))</f>
        <v/>
      </c>
      <c r="O15" s="20">
        <f>IF(OR(A15="",B15="",C15=""),"",IF(C15&lt;B15,"Fin anterior al inicio",IF(ROW()=7,"Primera actividad",IF(OR(A14="",B14="",C14=""),"Revisar fila anterior",IF(A15&lt;=A14,"Orden no ascendente",IF(B15&lt;C14,"Solape",IF(M15&lt;IF(K15="",'Configuración'!$B$6,K15),"Transición insuficiente","Correcta")))))))</f>
        <v/>
      </c>
      <c r="P15" s="21">
        <f>IF(COUNTA(A15:K15,R15:S15)=0,"",IF(OR(A15="",B15="",C15="",D15="",E15="",F15="",G15="",H15="",R15="",COUNTIF($A$7:$A$106,A15)&gt;1,O15="Fin anterior al inicio",O15="Solape",O15="Orden no ascendente",O15="Revisar fila anterior",N15="Ventana no válida"),"Bloqueo",IF(OR(O15="Transición insuficiente",N15="Ventana incompleta",N15="Fuera"),"Atención","Correcto")))</f>
        <v/>
      </c>
      <c r="Q15" s="20">
        <f>IF(P15="","",IF(P15="Correcto","Sin aviso",IF(OR(A15="",B15="",C15="",D15="",E15="",F15="",G15="",H15="",R15=""),"Faltan datos obligatorios",IF(COUNTIF($A$7:$A$106,A15)&gt;1,"Orden duplicado",IF(AND(O15&lt;&gt;"",O15&lt;&gt;"Correcta",O15&lt;&gt;"Primera actividad"),O15,IF(N15="Ventana no válida","Revisar ventana",IF(N15="Ventana incompleta","Completar ventana","Fuera de ventana")))))))</f>
        <v/>
      </c>
      <c r="R15" s="22" t="inlineStr">
        <is>
          <t>Planificada</t>
        </is>
      </c>
      <c r="S15" s="15" t="n"/>
      <c r="T15" s="21">
        <f>IF(OR(B15="",C15="",'Configuración'!$B$7=""),"",IF('Configuración'!$B$7&gt;=C15,"Pasada",IF('Configuración'!$B$7&gt;=B15,"En curso según hora",IF(ROUND((B15-'Configuración'!$B$7)*1440,0)&lt;='Configuración'!$B$8,"Próxima","Pendiente"))))</f>
        <v/>
      </c>
      <c r="X15">
        <f>IFERROR(INDEX('Configuración'!$D$3:$D$11,ROWS($X$7:X15)),"")</f>
        <v/>
      </c>
      <c r="Y15">
        <f>IFERROR(INDEX('Configuración'!$F$3:$F$7,ROWS($Y$7:Y15)),"")</f>
        <v/>
      </c>
    </row>
    <row r="16" ht="34" customHeight="1">
      <c r="A16" s="13" t="n">
        <v>10</v>
      </c>
      <c r="B16" s="14" t="n">
        <v>0.5625</v>
      </c>
      <c r="C16" s="14" t="n">
        <v>0.6145833333333334</v>
      </c>
      <c r="D16" s="15" t="inlineStr">
        <is>
          <t>Comida</t>
        </is>
      </c>
      <c r="E16" s="15" t="inlineStr">
        <is>
          <t>Almuerzo de grupo simulado</t>
        </is>
      </c>
      <c r="F16" s="15" t="inlineStr">
        <is>
          <t>Comedor de prueba ficticio</t>
        </is>
      </c>
      <c r="G16" s="15" t="inlineStr">
        <is>
          <t>Equipo de coordinación A</t>
        </is>
      </c>
      <c r="H16" s="16" t="n">
        <v>24</v>
      </c>
      <c r="I16" s="14" t="n">
        <v>0.5520833333333334</v>
      </c>
      <c r="J16" s="14" t="n">
        <v>0.625</v>
      </c>
      <c r="K16" s="17" t="n">
        <v>10</v>
      </c>
      <c r="L16" s="18">
        <f>IF(OR(B16="",C16=""),"",IF(C16&lt;B16,"",ROUND((C16-B16)*24,2)))</f>
        <v/>
      </c>
      <c r="M16" s="19">
        <f>IF(OR(B16="",ROW()=7),"",IF(C15="","",ROUND((B16-C15)*1440,0)))</f>
        <v/>
      </c>
      <c r="N16" s="20">
        <f>IF(OR(B16="",C16=""),"",IF(OR(AND(I16="",J16&lt;&gt;""),AND(I16&lt;&gt;"",J16="")),"Ventana incompleta",IF(AND(I16&lt;&gt;"",J16&lt;&gt;"",J16&lt;I16),"Ventana no válida",IF(AND(B16&gt;=IF(I16="",'Configuración'!$B$4,I16),C16&lt;=IF(J16="",'Configuración'!$B$5,J16)),"Dentro","Fuera"))))</f>
        <v/>
      </c>
      <c r="O16" s="20">
        <f>IF(OR(A16="",B16="",C16=""),"",IF(C16&lt;B16,"Fin anterior al inicio",IF(ROW()=7,"Primera actividad",IF(OR(A15="",B15="",C15=""),"Revisar fila anterior",IF(A16&lt;=A15,"Orden no ascendente",IF(B16&lt;C15,"Solape",IF(M16&lt;IF(K16="",'Configuración'!$B$6,K16),"Transición insuficiente","Correcta")))))))</f>
        <v/>
      </c>
      <c r="P16" s="21">
        <f>IF(COUNTA(A16:K16,R16:S16)=0,"",IF(OR(A16="",B16="",C16="",D16="",E16="",F16="",G16="",H16="",R16="",COUNTIF($A$7:$A$106,A16)&gt;1,O16="Fin anterior al inicio",O16="Solape",O16="Orden no ascendente",O16="Revisar fila anterior",N16="Ventana no válida"),"Bloqueo",IF(OR(O16="Transición insuficiente",N16="Ventana incompleta",N16="Fuera"),"Atención","Correcto")))</f>
        <v/>
      </c>
      <c r="Q16" s="20">
        <f>IF(P16="","",IF(P16="Correcto","Sin aviso",IF(OR(A16="",B16="",C16="",D16="",E16="",F16="",G16="",H16="",R16=""),"Faltan datos obligatorios",IF(COUNTIF($A$7:$A$106,A16)&gt;1,"Orden duplicado",IF(AND(O16&lt;&gt;"",O16&lt;&gt;"Correcta",O16&lt;&gt;"Primera actividad"),O16,IF(N16="Ventana no válida","Revisar ventana",IF(N16="Ventana incompleta","Completar ventana","Fuera de ventana")))))))</f>
        <v/>
      </c>
      <c r="R16" s="22" t="inlineStr">
        <is>
          <t>Planificada</t>
        </is>
      </c>
      <c r="S16" s="15" t="n"/>
      <c r="T16" s="21">
        <f>IF(OR(B16="",C16="",'Configuración'!$B$7=""),"",IF('Configuración'!$B$7&gt;=C16,"Pasada",IF('Configuración'!$B$7&gt;=B16,"En curso según hora",IF(ROUND((B16-'Configuración'!$B$7)*1440,0)&lt;='Configuración'!$B$8,"Próxima","Pendiente"))))</f>
        <v/>
      </c>
      <c r="X16">
        <f>IFERROR(INDEX('Configuración'!$D$3:$D$11,ROWS($X$7:X16)),"")</f>
        <v/>
      </c>
      <c r="Y16">
        <f>IFERROR(INDEX('Configuración'!$F$3:$F$7,ROWS($Y$7:Y16)),"")</f>
        <v/>
      </c>
    </row>
    <row r="17" ht="34" customHeight="1">
      <c r="A17" s="13" t="n"/>
      <c r="B17" s="14" t="n"/>
      <c r="C17" s="14" t="n"/>
      <c r="D17" s="15" t="n"/>
      <c r="E17" s="15" t="n"/>
      <c r="F17" s="15" t="n"/>
      <c r="G17" s="15" t="n"/>
      <c r="H17" s="16" t="n"/>
      <c r="I17" s="14" t="n"/>
      <c r="J17" s="14" t="n"/>
      <c r="K17" s="17" t="n"/>
      <c r="L17" s="18">
        <f>IF(OR(B17="",C17=""),"",IF(C17&lt;B17,"",ROUND((C17-B17)*24,2)))</f>
        <v/>
      </c>
      <c r="M17" s="19">
        <f>IF(OR(B17="",ROW()=7),"",IF(C16="","",ROUND((B17-C16)*1440,0)))</f>
        <v/>
      </c>
      <c r="N17" s="20">
        <f>IF(OR(B17="",C17=""),"",IF(OR(AND(I17="",J17&lt;&gt;""),AND(I17&lt;&gt;"",J17="")),"Ventana incompleta",IF(AND(I17&lt;&gt;"",J17&lt;&gt;"",J17&lt;I17),"Ventana no válida",IF(AND(B17&gt;=IF(I17="",'Configuración'!$B$4,I17),C17&lt;=IF(J17="",'Configuración'!$B$5,J17)),"Dentro","Fuera"))))</f>
        <v/>
      </c>
      <c r="O17" s="20">
        <f>IF(OR(A17="",B17="",C17=""),"",IF(C17&lt;B17,"Fin anterior al inicio",IF(ROW()=7,"Primera actividad",IF(OR(A16="",B16="",C16=""),"Revisar fila anterior",IF(A17&lt;=A16,"Orden no ascendente",IF(B17&lt;C16,"Solape",IF(M17&lt;IF(K17="",'Configuración'!$B$6,K17),"Transición insuficiente","Correcta")))))))</f>
        <v/>
      </c>
      <c r="P17" s="21">
        <f>IF(COUNTA(A17:K17,R17:S17)=0,"",IF(OR(A17="",B17="",C17="",D17="",E17="",F17="",G17="",H17="",R17="",COUNTIF($A$7:$A$106,A17)&gt;1,O17="Fin anterior al inicio",O17="Solape",O17="Orden no ascendente",O17="Revisar fila anterior",N17="Ventana no válida"),"Bloqueo",IF(OR(O17="Transición insuficiente",N17="Ventana incompleta",N17="Fuera"),"Atención","Correcto")))</f>
        <v/>
      </c>
      <c r="Q17" s="20">
        <f>IF(P17="","",IF(P17="Correcto","Sin aviso",IF(OR(A17="",B17="",C17="",D17="",E17="",F17="",G17="",H17="",R17=""),"Faltan datos obligatorios",IF(COUNTIF($A$7:$A$106,A17)&gt;1,"Orden duplicado",IF(AND(O17&lt;&gt;"",O17&lt;&gt;"Correcta",O17&lt;&gt;"Primera actividad"),O17,IF(N17="Ventana no válida","Revisar ventana",IF(N17="Ventana incompleta","Completar ventana","Fuera de ventana")))))))</f>
        <v/>
      </c>
      <c r="R17" s="22" t="n"/>
      <c r="S17" s="15" t="n"/>
      <c r="T17" s="21">
        <f>IF(OR(B17="",C17="",'Configuración'!$B$7=""),"",IF('Configuración'!$B$7&gt;=C17,"Pasada",IF('Configuración'!$B$7&gt;=B17,"En curso según hora",IF(ROUND((B17-'Configuración'!$B$7)*1440,0)&lt;='Configuración'!$B$8,"Próxima","Pendiente"))))</f>
        <v/>
      </c>
      <c r="X17">
        <f>IFERROR(INDEX('Configuración'!$D$3:$D$11,ROWS($X$7:X17)),"")</f>
        <v/>
      </c>
      <c r="Y17">
        <f>IFERROR(INDEX('Configuración'!$F$3:$F$7,ROWS($Y$7:Y17)),"")</f>
        <v/>
      </c>
    </row>
    <row r="18" ht="34" customHeight="1">
      <c r="A18" s="13" t="n"/>
      <c r="B18" s="14" t="n"/>
      <c r="C18" s="14" t="n"/>
      <c r="D18" s="15" t="n"/>
      <c r="E18" s="15" t="n"/>
      <c r="F18" s="15" t="n"/>
      <c r="G18" s="15" t="n"/>
      <c r="H18" s="16" t="n"/>
      <c r="I18" s="14" t="n"/>
      <c r="J18" s="14" t="n"/>
      <c r="K18" s="17" t="n"/>
      <c r="L18" s="18">
        <f>IF(OR(B18="",C18=""),"",IF(C18&lt;B18,"",ROUND((C18-B18)*24,2)))</f>
        <v/>
      </c>
      <c r="M18" s="19">
        <f>IF(OR(B18="",ROW()=7),"",IF(C17="","",ROUND((B18-C17)*1440,0)))</f>
        <v/>
      </c>
      <c r="N18" s="20">
        <f>IF(OR(B18="",C18=""),"",IF(OR(AND(I18="",J18&lt;&gt;""),AND(I18&lt;&gt;"",J18="")),"Ventana incompleta",IF(AND(I18&lt;&gt;"",J18&lt;&gt;"",J18&lt;I18),"Ventana no válida",IF(AND(B18&gt;=IF(I18="",'Configuración'!$B$4,I18),C18&lt;=IF(J18="",'Configuración'!$B$5,J18)),"Dentro","Fuera"))))</f>
        <v/>
      </c>
      <c r="O18" s="20">
        <f>IF(OR(A18="",B18="",C18=""),"",IF(C18&lt;B18,"Fin anterior al inicio",IF(ROW()=7,"Primera actividad",IF(OR(A17="",B17="",C17=""),"Revisar fila anterior",IF(A18&lt;=A17,"Orden no ascendente",IF(B18&lt;C17,"Solape",IF(M18&lt;IF(K18="",'Configuración'!$B$6,K18),"Transición insuficiente","Correcta")))))))</f>
        <v/>
      </c>
      <c r="P18" s="21">
        <f>IF(COUNTA(A18:K18,R18:S18)=0,"",IF(OR(A18="",B18="",C18="",D18="",E18="",F18="",G18="",H18="",R18="",COUNTIF($A$7:$A$106,A18)&gt;1,O18="Fin anterior al inicio",O18="Solape",O18="Orden no ascendente",O18="Revisar fila anterior",N18="Ventana no válida"),"Bloqueo",IF(OR(O18="Transición insuficiente",N18="Ventana incompleta",N18="Fuera"),"Atención","Correcto")))</f>
        <v/>
      </c>
      <c r="Q18" s="20">
        <f>IF(P18="","",IF(P18="Correcto","Sin aviso",IF(OR(A18="",B18="",C18="",D18="",E18="",F18="",G18="",H18="",R18=""),"Faltan datos obligatorios",IF(COUNTIF($A$7:$A$106,A18)&gt;1,"Orden duplicado",IF(AND(O18&lt;&gt;"",O18&lt;&gt;"Correcta",O18&lt;&gt;"Primera actividad"),O18,IF(N18="Ventana no válida","Revisar ventana",IF(N18="Ventana incompleta","Completar ventana","Fuera de ventana")))))))</f>
        <v/>
      </c>
      <c r="R18" s="22" t="n"/>
      <c r="S18" s="15" t="n"/>
      <c r="T18" s="21">
        <f>IF(OR(B18="",C18="",'Configuración'!$B$7=""),"",IF('Configuración'!$B$7&gt;=C18,"Pasada",IF('Configuración'!$B$7&gt;=B18,"En curso según hora",IF(ROUND((B18-'Configuración'!$B$7)*1440,0)&lt;='Configuración'!$B$8,"Próxima","Pendiente"))))</f>
        <v/>
      </c>
      <c r="X18">
        <f>IFERROR(INDEX('Configuración'!$D$3:$D$11,ROWS($X$7:X18)),"")</f>
        <v/>
      </c>
      <c r="Y18">
        <f>IFERROR(INDEX('Configuración'!$F$3:$F$7,ROWS($Y$7:Y18)),"")</f>
        <v/>
      </c>
    </row>
    <row r="19" ht="34" customHeight="1">
      <c r="A19" s="13" t="n"/>
      <c r="B19" s="14" t="n"/>
      <c r="C19" s="14" t="n"/>
      <c r="D19" s="15" t="n"/>
      <c r="E19" s="15" t="n"/>
      <c r="F19" s="15" t="n"/>
      <c r="G19" s="15" t="n"/>
      <c r="H19" s="16" t="n"/>
      <c r="I19" s="14" t="n"/>
      <c r="J19" s="14" t="n"/>
      <c r="K19" s="17" t="n"/>
      <c r="L19" s="18">
        <f>IF(OR(B19="",C19=""),"",IF(C19&lt;B19,"",ROUND((C19-B19)*24,2)))</f>
        <v/>
      </c>
      <c r="M19" s="19">
        <f>IF(OR(B19="",ROW()=7),"",IF(C18="","",ROUND((B19-C18)*1440,0)))</f>
        <v/>
      </c>
      <c r="N19" s="20">
        <f>IF(OR(B19="",C19=""),"",IF(OR(AND(I19="",J19&lt;&gt;""),AND(I19&lt;&gt;"",J19="")),"Ventana incompleta",IF(AND(I19&lt;&gt;"",J19&lt;&gt;"",J19&lt;I19),"Ventana no válida",IF(AND(B19&gt;=IF(I19="",'Configuración'!$B$4,I19),C19&lt;=IF(J19="",'Configuración'!$B$5,J19)),"Dentro","Fuera"))))</f>
        <v/>
      </c>
      <c r="O19" s="20">
        <f>IF(OR(A19="",B19="",C19=""),"",IF(C19&lt;B19,"Fin anterior al inicio",IF(ROW()=7,"Primera actividad",IF(OR(A18="",B18="",C18=""),"Revisar fila anterior",IF(A19&lt;=A18,"Orden no ascendente",IF(B19&lt;C18,"Solape",IF(M19&lt;IF(K19="",'Configuración'!$B$6,K19),"Transición insuficiente","Correcta")))))))</f>
        <v/>
      </c>
      <c r="P19" s="21">
        <f>IF(COUNTA(A19:K19,R19:S19)=0,"",IF(OR(A19="",B19="",C19="",D19="",E19="",F19="",G19="",H19="",R19="",COUNTIF($A$7:$A$106,A19)&gt;1,O19="Fin anterior al inicio",O19="Solape",O19="Orden no ascendente",O19="Revisar fila anterior",N19="Ventana no válida"),"Bloqueo",IF(OR(O19="Transición insuficiente",N19="Ventana incompleta",N19="Fuera"),"Atención","Correcto")))</f>
        <v/>
      </c>
      <c r="Q19" s="20">
        <f>IF(P19="","",IF(P19="Correcto","Sin aviso",IF(OR(A19="",B19="",C19="",D19="",E19="",F19="",G19="",H19="",R19=""),"Faltan datos obligatorios",IF(COUNTIF($A$7:$A$106,A19)&gt;1,"Orden duplicado",IF(AND(O19&lt;&gt;"",O19&lt;&gt;"Correcta",O19&lt;&gt;"Primera actividad"),O19,IF(N19="Ventana no válida","Revisar ventana",IF(N19="Ventana incompleta","Completar ventana","Fuera de ventana")))))))</f>
        <v/>
      </c>
      <c r="R19" s="22" t="n"/>
      <c r="S19" s="15" t="n"/>
      <c r="T19" s="21">
        <f>IF(OR(B19="",C19="",'Configuración'!$B$7=""),"",IF('Configuración'!$B$7&gt;=C19,"Pasada",IF('Configuración'!$B$7&gt;=B19,"En curso según hora",IF(ROUND((B19-'Configuración'!$B$7)*1440,0)&lt;='Configuración'!$B$8,"Próxima","Pendiente"))))</f>
        <v/>
      </c>
      <c r="X19">
        <f>IFERROR(INDEX('Configuración'!$D$3:$D$11,ROWS($X$7:X19)),"")</f>
        <v/>
      </c>
      <c r="Y19">
        <f>IFERROR(INDEX('Configuración'!$F$3:$F$7,ROWS($Y$7:Y19)),"")</f>
        <v/>
      </c>
    </row>
    <row r="20" ht="34" customHeight="1">
      <c r="A20" s="13" t="n"/>
      <c r="B20" s="14" t="n"/>
      <c r="C20" s="14" t="n"/>
      <c r="D20" s="15" t="n"/>
      <c r="E20" s="15" t="n"/>
      <c r="F20" s="15" t="n"/>
      <c r="G20" s="15" t="n"/>
      <c r="H20" s="16" t="n"/>
      <c r="I20" s="14" t="n"/>
      <c r="J20" s="14" t="n"/>
      <c r="K20" s="17" t="n"/>
      <c r="L20" s="18">
        <f>IF(OR(B20="",C20=""),"",IF(C20&lt;B20,"",ROUND((C20-B20)*24,2)))</f>
        <v/>
      </c>
      <c r="M20" s="19">
        <f>IF(OR(B20="",ROW()=7),"",IF(C19="","",ROUND((B20-C19)*1440,0)))</f>
        <v/>
      </c>
      <c r="N20" s="20">
        <f>IF(OR(B20="",C20=""),"",IF(OR(AND(I20="",J20&lt;&gt;""),AND(I20&lt;&gt;"",J20="")),"Ventana incompleta",IF(AND(I20&lt;&gt;"",J20&lt;&gt;"",J20&lt;I20),"Ventana no válida",IF(AND(B20&gt;=IF(I20="",'Configuración'!$B$4,I20),C20&lt;=IF(J20="",'Configuración'!$B$5,J20)),"Dentro","Fuera"))))</f>
        <v/>
      </c>
      <c r="O20" s="20">
        <f>IF(OR(A20="",B20="",C20=""),"",IF(C20&lt;B20,"Fin anterior al inicio",IF(ROW()=7,"Primera actividad",IF(OR(A19="",B19="",C19=""),"Revisar fila anterior",IF(A20&lt;=A19,"Orden no ascendente",IF(B20&lt;C19,"Solape",IF(M20&lt;IF(K20="",'Configuración'!$B$6,K20),"Transición insuficiente","Correcta")))))))</f>
        <v/>
      </c>
      <c r="P20" s="21">
        <f>IF(COUNTA(A20:K20,R20:S20)=0,"",IF(OR(A20="",B20="",C20="",D20="",E20="",F20="",G20="",H20="",R20="",COUNTIF($A$7:$A$106,A20)&gt;1,O20="Fin anterior al inicio",O20="Solape",O20="Orden no ascendente",O20="Revisar fila anterior",N20="Ventana no válida"),"Bloqueo",IF(OR(O20="Transición insuficiente",N20="Ventana incompleta",N20="Fuera"),"Atención","Correcto")))</f>
        <v/>
      </c>
      <c r="Q20" s="20">
        <f>IF(P20="","",IF(P20="Correcto","Sin aviso",IF(OR(A20="",B20="",C20="",D20="",E20="",F20="",G20="",H20="",R20=""),"Faltan datos obligatorios",IF(COUNTIF($A$7:$A$106,A20)&gt;1,"Orden duplicado",IF(AND(O20&lt;&gt;"",O20&lt;&gt;"Correcta",O20&lt;&gt;"Primera actividad"),O20,IF(N20="Ventana no válida","Revisar ventana",IF(N20="Ventana incompleta","Completar ventana","Fuera de ventana")))))))</f>
        <v/>
      </c>
      <c r="R20" s="22" t="n"/>
      <c r="S20" s="15" t="n"/>
      <c r="T20" s="21">
        <f>IF(OR(B20="",C20="",'Configuración'!$B$7=""),"",IF('Configuración'!$B$7&gt;=C20,"Pasada",IF('Configuración'!$B$7&gt;=B20,"En curso según hora",IF(ROUND((B20-'Configuración'!$B$7)*1440,0)&lt;='Configuración'!$B$8,"Próxima","Pendiente"))))</f>
        <v/>
      </c>
      <c r="X20">
        <f>IFERROR(INDEX('Configuración'!$D$3:$D$11,ROWS($X$7:X20)),"")</f>
        <v/>
      </c>
      <c r="Y20">
        <f>IFERROR(INDEX('Configuración'!$F$3:$F$7,ROWS($Y$7:Y20)),"")</f>
        <v/>
      </c>
    </row>
    <row r="21" ht="34" customHeight="1">
      <c r="A21" s="13" t="n"/>
      <c r="B21" s="14" t="n"/>
      <c r="C21" s="14" t="n"/>
      <c r="D21" s="15" t="n"/>
      <c r="E21" s="15" t="n"/>
      <c r="F21" s="15" t="n"/>
      <c r="G21" s="15" t="n"/>
      <c r="H21" s="16" t="n"/>
      <c r="I21" s="14" t="n"/>
      <c r="J21" s="14" t="n"/>
      <c r="K21" s="17" t="n"/>
      <c r="L21" s="18">
        <f>IF(OR(B21="",C21=""),"",IF(C21&lt;B21,"",ROUND((C21-B21)*24,2)))</f>
        <v/>
      </c>
      <c r="M21" s="19">
        <f>IF(OR(B21="",ROW()=7),"",IF(C20="","",ROUND((B21-C20)*1440,0)))</f>
        <v/>
      </c>
      <c r="N21" s="20">
        <f>IF(OR(B21="",C21=""),"",IF(OR(AND(I21="",J21&lt;&gt;""),AND(I21&lt;&gt;"",J21="")),"Ventana incompleta",IF(AND(I21&lt;&gt;"",J21&lt;&gt;"",J21&lt;I21),"Ventana no válida",IF(AND(B21&gt;=IF(I21="",'Configuración'!$B$4,I21),C21&lt;=IF(J21="",'Configuración'!$B$5,J21)),"Dentro","Fuera"))))</f>
        <v/>
      </c>
      <c r="O21" s="20">
        <f>IF(OR(A21="",B21="",C21=""),"",IF(C21&lt;B21,"Fin anterior al inicio",IF(ROW()=7,"Primera actividad",IF(OR(A20="",B20="",C20=""),"Revisar fila anterior",IF(A21&lt;=A20,"Orden no ascendente",IF(B21&lt;C20,"Solape",IF(M21&lt;IF(K21="",'Configuración'!$B$6,K21),"Transición insuficiente","Correcta")))))))</f>
        <v/>
      </c>
      <c r="P21" s="21">
        <f>IF(COUNTA(A21:K21,R21:S21)=0,"",IF(OR(A21="",B21="",C21="",D21="",E21="",F21="",G21="",H21="",R21="",COUNTIF($A$7:$A$106,A21)&gt;1,O21="Fin anterior al inicio",O21="Solape",O21="Orden no ascendente",O21="Revisar fila anterior",N21="Ventana no válida"),"Bloqueo",IF(OR(O21="Transición insuficiente",N21="Ventana incompleta",N21="Fuera"),"Atención","Correcto")))</f>
        <v/>
      </c>
      <c r="Q21" s="20">
        <f>IF(P21="","",IF(P21="Correcto","Sin aviso",IF(OR(A21="",B21="",C21="",D21="",E21="",F21="",G21="",H21="",R21=""),"Faltan datos obligatorios",IF(COUNTIF($A$7:$A$106,A21)&gt;1,"Orden duplicado",IF(AND(O21&lt;&gt;"",O21&lt;&gt;"Correcta",O21&lt;&gt;"Primera actividad"),O21,IF(N21="Ventana no válida","Revisar ventana",IF(N21="Ventana incompleta","Completar ventana","Fuera de ventana")))))))</f>
        <v/>
      </c>
      <c r="R21" s="22" t="n"/>
      <c r="S21" s="15" t="n"/>
      <c r="T21" s="21">
        <f>IF(OR(B21="",C21="",'Configuración'!$B$7=""),"",IF('Configuración'!$B$7&gt;=C21,"Pasada",IF('Configuración'!$B$7&gt;=B21,"En curso según hora",IF(ROUND((B21-'Configuración'!$B$7)*1440,0)&lt;='Configuración'!$B$8,"Próxima","Pendiente"))))</f>
        <v/>
      </c>
      <c r="X21">
        <f>IFERROR(INDEX('Configuración'!$D$3:$D$11,ROWS($X$7:X21)),"")</f>
        <v/>
      </c>
      <c r="Y21">
        <f>IFERROR(INDEX('Configuración'!$F$3:$F$7,ROWS($Y$7:Y21)),"")</f>
        <v/>
      </c>
    </row>
    <row r="22" ht="34" customHeight="1">
      <c r="A22" s="13" t="n"/>
      <c r="B22" s="14" t="n"/>
      <c r="C22" s="14" t="n"/>
      <c r="D22" s="15" t="n"/>
      <c r="E22" s="15" t="n"/>
      <c r="F22" s="15" t="n"/>
      <c r="G22" s="15" t="n"/>
      <c r="H22" s="16" t="n"/>
      <c r="I22" s="14" t="n"/>
      <c r="J22" s="14" t="n"/>
      <c r="K22" s="17" t="n"/>
      <c r="L22" s="18">
        <f>IF(OR(B22="",C22=""),"",IF(C22&lt;B22,"",ROUND((C22-B22)*24,2)))</f>
        <v/>
      </c>
      <c r="M22" s="19">
        <f>IF(OR(B22="",ROW()=7),"",IF(C21="","",ROUND((B22-C21)*1440,0)))</f>
        <v/>
      </c>
      <c r="N22" s="20">
        <f>IF(OR(B22="",C22=""),"",IF(OR(AND(I22="",J22&lt;&gt;""),AND(I22&lt;&gt;"",J22="")),"Ventana incompleta",IF(AND(I22&lt;&gt;"",J22&lt;&gt;"",J22&lt;I22),"Ventana no válida",IF(AND(B22&gt;=IF(I22="",'Configuración'!$B$4,I22),C22&lt;=IF(J22="",'Configuración'!$B$5,J22)),"Dentro","Fuera"))))</f>
        <v/>
      </c>
      <c r="O22" s="20">
        <f>IF(OR(A22="",B22="",C22=""),"",IF(C22&lt;B22,"Fin anterior al inicio",IF(ROW()=7,"Primera actividad",IF(OR(A21="",B21="",C21=""),"Revisar fila anterior",IF(A22&lt;=A21,"Orden no ascendente",IF(B22&lt;C21,"Solape",IF(M22&lt;IF(K22="",'Configuración'!$B$6,K22),"Transición insuficiente","Correcta")))))))</f>
        <v/>
      </c>
      <c r="P22" s="21">
        <f>IF(COUNTA(A22:K22,R22:S22)=0,"",IF(OR(A22="",B22="",C22="",D22="",E22="",F22="",G22="",H22="",R22="",COUNTIF($A$7:$A$106,A22)&gt;1,O22="Fin anterior al inicio",O22="Solape",O22="Orden no ascendente",O22="Revisar fila anterior",N22="Ventana no válida"),"Bloqueo",IF(OR(O22="Transición insuficiente",N22="Ventana incompleta",N22="Fuera"),"Atención","Correcto")))</f>
        <v/>
      </c>
      <c r="Q22" s="20">
        <f>IF(P22="","",IF(P22="Correcto","Sin aviso",IF(OR(A22="",B22="",C22="",D22="",E22="",F22="",G22="",H22="",R22=""),"Faltan datos obligatorios",IF(COUNTIF($A$7:$A$106,A22)&gt;1,"Orden duplicado",IF(AND(O22&lt;&gt;"",O22&lt;&gt;"Correcta",O22&lt;&gt;"Primera actividad"),O22,IF(N22="Ventana no válida","Revisar ventana",IF(N22="Ventana incompleta","Completar ventana","Fuera de ventana")))))))</f>
        <v/>
      </c>
      <c r="R22" s="22" t="n"/>
      <c r="S22" s="15" t="n"/>
      <c r="T22" s="21">
        <f>IF(OR(B22="",C22="",'Configuración'!$B$7=""),"",IF('Configuración'!$B$7&gt;=C22,"Pasada",IF('Configuración'!$B$7&gt;=B22,"En curso según hora",IF(ROUND((B22-'Configuración'!$B$7)*1440,0)&lt;='Configuración'!$B$8,"Próxima","Pendiente"))))</f>
        <v/>
      </c>
      <c r="X22">
        <f>IFERROR(INDEX('Configuración'!$D$3:$D$11,ROWS($X$7:X22)),"")</f>
        <v/>
      </c>
      <c r="Y22">
        <f>IFERROR(INDEX('Configuración'!$F$3:$F$7,ROWS($Y$7:Y22)),"")</f>
        <v/>
      </c>
    </row>
    <row r="23" ht="34" customHeight="1">
      <c r="A23" s="13" t="n"/>
      <c r="B23" s="14" t="n"/>
      <c r="C23" s="14" t="n"/>
      <c r="D23" s="15" t="n"/>
      <c r="E23" s="15" t="n"/>
      <c r="F23" s="15" t="n"/>
      <c r="G23" s="15" t="n"/>
      <c r="H23" s="16" t="n"/>
      <c r="I23" s="14" t="n"/>
      <c r="J23" s="14" t="n"/>
      <c r="K23" s="17" t="n"/>
      <c r="L23" s="18">
        <f>IF(OR(B23="",C23=""),"",IF(C23&lt;B23,"",ROUND((C23-B23)*24,2)))</f>
        <v/>
      </c>
      <c r="M23" s="19">
        <f>IF(OR(B23="",ROW()=7),"",IF(C22="","",ROUND((B23-C22)*1440,0)))</f>
        <v/>
      </c>
      <c r="N23" s="20">
        <f>IF(OR(B23="",C23=""),"",IF(OR(AND(I23="",J23&lt;&gt;""),AND(I23&lt;&gt;"",J23="")),"Ventana incompleta",IF(AND(I23&lt;&gt;"",J23&lt;&gt;"",J23&lt;I23),"Ventana no válida",IF(AND(B23&gt;=IF(I23="",'Configuración'!$B$4,I23),C23&lt;=IF(J23="",'Configuración'!$B$5,J23)),"Dentro","Fuera"))))</f>
        <v/>
      </c>
      <c r="O23" s="20">
        <f>IF(OR(A23="",B23="",C23=""),"",IF(C23&lt;B23,"Fin anterior al inicio",IF(ROW()=7,"Primera actividad",IF(OR(A22="",B22="",C22=""),"Revisar fila anterior",IF(A23&lt;=A22,"Orden no ascendente",IF(B23&lt;C22,"Solape",IF(M23&lt;IF(K23="",'Configuración'!$B$6,K23),"Transición insuficiente","Correcta")))))))</f>
        <v/>
      </c>
      <c r="P23" s="21">
        <f>IF(COUNTA(A23:K23,R23:S23)=0,"",IF(OR(A23="",B23="",C23="",D23="",E23="",F23="",G23="",H23="",R23="",COUNTIF($A$7:$A$106,A23)&gt;1,O23="Fin anterior al inicio",O23="Solape",O23="Orden no ascendente",O23="Revisar fila anterior",N23="Ventana no válida"),"Bloqueo",IF(OR(O23="Transición insuficiente",N23="Ventana incompleta",N23="Fuera"),"Atención","Correcto")))</f>
        <v/>
      </c>
      <c r="Q23" s="20">
        <f>IF(P23="","",IF(P23="Correcto","Sin aviso",IF(OR(A23="",B23="",C23="",D23="",E23="",F23="",G23="",H23="",R23=""),"Faltan datos obligatorios",IF(COUNTIF($A$7:$A$106,A23)&gt;1,"Orden duplicado",IF(AND(O23&lt;&gt;"",O23&lt;&gt;"Correcta",O23&lt;&gt;"Primera actividad"),O23,IF(N23="Ventana no válida","Revisar ventana",IF(N23="Ventana incompleta","Completar ventana","Fuera de ventana")))))))</f>
        <v/>
      </c>
      <c r="R23" s="22" t="n"/>
      <c r="S23" s="15" t="n"/>
      <c r="T23" s="21">
        <f>IF(OR(B23="",C23="",'Configuración'!$B$7=""),"",IF('Configuración'!$B$7&gt;=C23,"Pasada",IF('Configuración'!$B$7&gt;=B23,"En curso según hora",IF(ROUND((B23-'Configuración'!$B$7)*1440,0)&lt;='Configuración'!$B$8,"Próxima","Pendiente"))))</f>
        <v/>
      </c>
      <c r="X23">
        <f>IFERROR(INDEX('Configuración'!$D$3:$D$11,ROWS($X$7:X23)),"")</f>
        <v/>
      </c>
      <c r="Y23">
        <f>IFERROR(INDEX('Configuración'!$F$3:$F$7,ROWS($Y$7:Y23)),"")</f>
        <v/>
      </c>
    </row>
    <row r="24" ht="34" customHeight="1">
      <c r="A24" s="13" t="n"/>
      <c r="B24" s="14" t="n"/>
      <c r="C24" s="14" t="n"/>
      <c r="D24" s="15" t="n"/>
      <c r="E24" s="15" t="n"/>
      <c r="F24" s="15" t="n"/>
      <c r="G24" s="15" t="n"/>
      <c r="H24" s="16" t="n"/>
      <c r="I24" s="14" t="n"/>
      <c r="J24" s="14" t="n"/>
      <c r="K24" s="17" t="n"/>
      <c r="L24" s="18">
        <f>IF(OR(B24="",C24=""),"",IF(C24&lt;B24,"",ROUND((C24-B24)*24,2)))</f>
        <v/>
      </c>
      <c r="M24" s="19">
        <f>IF(OR(B24="",ROW()=7),"",IF(C23="","",ROUND((B24-C23)*1440,0)))</f>
        <v/>
      </c>
      <c r="N24" s="20">
        <f>IF(OR(B24="",C24=""),"",IF(OR(AND(I24="",J24&lt;&gt;""),AND(I24&lt;&gt;"",J24="")),"Ventana incompleta",IF(AND(I24&lt;&gt;"",J24&lt;&gt;"",J24&lt;I24),"Ventana no válida",IF(AND(B24&gt;=IF(I24="",'Configuración'!$B$4,I24),C24&lt;=IF(J24="",'Configuración'!$B$5,J24)),"Dentro","Fuera"))))</f>
        <v/>
      </c>
      <c r="O24" s="20">
        <f>IF(OR(A24="",B24="",C24=""),"",IF(C24&lt;B24,"Fin anterior al inicio",IF(ROW()=7,"Primera actividad",IF(OR(A23="",B23="",C23=""),"Revisar fila anterior",IF(A24&lt;=A23,"Orden no ascendente",IF(B24&lt;C23,"Solape",IF(M24&lt;IF(K24="",'Configuración'!$B$6,K24),"Transición insuficiente","Correcta")))))))</f>
        <v/>
      </c>
      <c r="P24" s="21">
        <f>IF(COUNTA(A24:K24,R24:S24)=0,"",IF(OR(A24="",B24="",C24="",D24="",E24="",F24="",G24="",H24="",R24="",COUNTIF($A$7:$A$106,A24)&gt;1,O24="Fin anterior al inicio",O24="Solape",O24="Orden no ascendente",O24="Revisar fila anterior",N24="Ventana no válida"),"Bloqueo",IF(OR(O24="Transición insuficiente",N24="Ventana incompleta",N24="Fuera"),"Atención","Correcto")))</f>
        <v/>
      </c>
      <c r="Q24" s="20">
        <f>IF(P24="","",IF(P24="Correcto","Sin aviso",IF(OR(A24="",B24="",C24="",D24="",E24="",F24="",G24="",H24="",R24=""),"Faltan datos obligatorios",IF(COUNTIF($A$7:$A$106,A24)&gt;1,"Orden duplicado",IF(AND(O24&lt;&gt;"",O24&lt;&gt;"Correcta",O24&lt;&gt;"Primera actividad"),O24,IF(N24="Ventana no válida","Revisar ventana",IF(N24="Ventana incompleta","Completar ventana","Fuera de ventana")))))))</f>
        <v/>
      </c>
      <c r="R24" s="22" t="n"/>
      <c r="S24" s="15" t="n"/>
      <c r="T24" s="21">
        <f>IF(OR(B24="",C24="",'Configuración'!$B$7=""),"",IF('Configuración'!$B$7&gt;=C24,"Pasada",IF('Configuración'!$B$7&gt;=B24,"En curso según hora",IF(ROUND((B24-'Configuración'!$B$7)*1440,0)&lt;='Configuración'!$B$8,"Próxima","Pendiente"))))</f>
        <v/>
      </c>
      <c r="X24">
        <f>IFERROR(INDEX('Configuración'!$D$3:$D$11,ROWS($X$7:X24)),"")</f>
        <v/>
      </c>
      <c r="Y24">
        <f>IFERROR(INDEX('Configuración'!$F$3:$F$7,ROWS($Y$7:Y24)),"")</f>
        <v/>
      </c>
    </row>
    <row r="25" ht="34" customHeight="1">
      <c r="A25" s="13" t="n"/>
      <c r="B25" s="14" t="n"/>
      <c r="C25" s="14" t="n"/>
      <c r="D25" s="15" t="n"/>
      <c r="E25" s="15" t="n"/>
      <c r="F25" s="15" t="n"/>
      <c r="G25" s="15" t="n"/>
      <c r="H25" s="16" t="n"/>
      <c r="I25" s="14" t="n"/>
      <c r="J25" s="14" t="n"/>
      <c r="K25" s="17" t="n"/>
      <c r="L25" s="18">
        <f>IF(OR(B25="",C25=""),"",IF(C25&lt;B25,"",ROUND((C25-B25)*24,2)))</f>
        <v/>
      </c>
      <c r="M25" s="19">
        <f>IF(OR(B25="",ROW()=7),"",IF(C24="","",ROUND((B25-C24)*1440,0)))</f>
        <v/>
      </c>
      <c r="N25" s="20">
        <f>IF(OR(B25="",C25=""),"",IF(OR(AND(I25="",J25&lt;&gt;""),AND(I25&lt;&gt;"",J25="")),"Ventana incompleta",IF(AND(I25&lt;&gt;"",J25&lt;&gt;"",J25&lt;I25),"Ventana no válida",IF(AND(B25&gt;=IF(I25="",'Configuración'!$B$4,I25),C25&lt;=IF(J25="",'Configuración'!$B$5,J25)),"Dentro","Fuera"))))</f>
        <v/>
      </c>
      <c r="O25" s="20">
        <f>IF(OR(A25="",B25="",C25=""),"",IF(C25&lt;B25,"Fin anterior al inicio",IF(ROW()=7,"Primera actividad",IF(OR(A24="",B24="",C24=""),"Revisar fila anterior",IF(A25&lt;=A24,"Orden no ascendente",IF(B25&lt;C24,"Solape",IF(M25&lt;IF(K25="",'Configuración'!$B$6,K25),"Transición insuficiente","Correcta")))))))</f>
        <v/>
      </c>
      <c r="P25" s="21">
        <f>IF(COUNTA(A25:K25,R25:S25)=0,"",IF(OR(A25="",B25="",C25="",D25="",E25="",F25="",G25="",H25="",R25="",COUNTIF($A$7:$A$106,A25)&gt;1,O25="Fin anterior al inicio",O25="Solape",O25="Orden no ascendente",O25="Revisar fila anterior",N25="Ventana no válida"),"Bloqueo",IF(OR(O25="Transición insuficiente",N25="Ventana incompleta",N25="Fuera"),"Atención","Correcto")))</f>
        <v/>
      </c>
      <c r="Q25" s="20">
        <f>IF(P25="","",IF(P25="Correcto","Sin aviso",IF(OR(A25="",B25="",C25="",D25="",E25="",F25="",G25="",H25="",R25=""),"Faltan datos obligatorios",IF(COUNTIF($A$7:$A$106,A25)&gt;1,"Orden duplicado",IF(AND(O25&lt;&gt;"",O25&lt;&gt;"Correcta",O25&lt;&gt;"Primera actividad"),O25,IF(N25="Ventana no válida","Revisar ventana",IF(N25="Ventana incompleta","Completar ventana","Fuera de ventana")))))))</f>
        <v/>
      </c>
      <c r="R25" s="22" t="n"/>
      <c r="S25" s="15" t="n"/>
      <c r="T25" s="21">
        <f>IF(OR(B25="",C25="",'Configuración'!$B$7=""),"",IF('Configuración'!$B$7&gt;=C25,"Pasada",IF('Configuración'!$B$7&gt;=B25,"En curso según hora",IF(ROUND((B25-'Configuración'!$B$7)*1440,0)&lt;='Configuración'!$B$8,"Próxima","Pendiente"))))</f>
        <v/>
      </c>
      <c r="X25">
        <f>IFERROR(INDEX('Configuración'!$D$3:$D$11,ROWS($X$7:X25)),"")</f>
        <v/>
      </c>
      <c r="Y25">
        <f>IFERROR(INDEX('Configuración'!$F$3:$F$7,ROWS($Y$7:Y25)),"")</f>
        <v/>
      </c>
    </row>
    <row r="26" ht="34" customHeight="1">
      <c r="A26" s="13" t="n"/>
      <c r="B26" s="14" t="n"/>
      <c r="C26" s="14" t="n"/>
      <c r="D26" s="15" t="n"/>
      <c r="E26" s="15" t="n"/>
      <c r="F26" s="15" t="n"/>
      <c r="G26" s="15" t="n"/>
      <c r="H26" s="16" t="n"/>
      <c r="I26" s="14" t="n"/>
      <c r="J26" s="14" t="n"/>
      <c r="K26" s="17" t="n"/>
      <c r="L26" s="18">
        <f>IF(OR(B26="",C26=""),"",IF(C26&lt;B26,"",ROUND((C26-B26)*24,2)))</f>
        <v/>
      </c>
      <c r="M26" s="19">
        <f>IF(OR(B26="",ROW()=7),"",IF(C25="","",ROUND((B26-C25)*1440,0)))</f>
        <v/>
      </c>
      <c r="N26" s="20">
        <f>IF(OR(B26="",C26=""),"",IF(OR(AND(I26="",J26&lt;&gt;""),AND(I26&lt;&gt;"",J26="")),"Ventana incompleta",IF(AND(I26&lt;&gt;"",J26&lt;&gt;"",J26&lt;I26),"Ventana no válida",IF(AND(B26&gt;=IF(I26="",'Configuración'!$B$4,I26),C26&lt;=IF(J26="",'Configuración'!$B$5,J26)),"Dentro","Fuera"))))</f>
        <v/>
      </c>
      <c r="O26" s="20">
        <f>IF(OR(A26="",B26="",C26=""),"",IF(C26&lt;B26,"Fin anterior al inicio",IF(ROW()=7,"Primera actividad",IF(OR(A25="",B25="",C25=""),"Revisar fila anterior",IF(A26&lt;=A25,"Orden no ascendente",IF(B26&lt;C25,"Solape",IF(M26&lt;IF(K26="",'Configuración'!$B$6,K26),"Transición insuficiente","Correcta")))))))</f>
        <v/>
      </c>
      <c r="P26" s="21">
        <f>IF(COUNTA(A26:K26,R26:S26)=0,"",IF(OR(A26="",B26="",C26="",D26="",E26="",F26="",G26="",H26="",R26="",COUNTIF($A$7:$A$106,A26)&gt;1,O26="Fin anterior al inicio",O26="Solape",O26="Orden no ascendente",O26="Revisar fila anterior",N26="Ventana no válida"),"Bloqueo",IF(OR(O26="Transición insuficiente",N26="Ventana incompleta",N26="Fuera"),"Atención","Correcto")))</f>
        <v/>
      </c>
      <c r="Q26" s="20">
        <f>IF(P26="","",IF(P26="Correcto","Sin aviso",IF(OR(A26="",B26="",C26="",D26="",E26="",F26="",G26="",H26="",R26=""),"Faltan datos obligatorios",IF(COUNTIF($A$7:$A$106,A26)&gt;1,"Orden duplicado",IF(AND(O26&lt;&gt;"",O26&lt;&gt;"Correcta",O26&lt;&gt;"Primera actividad"),O26,IF(N26="Ventana no válida","Revisar ventana",IF(N26="Ventana incompleta","Completar ventana","Fuera de ventana")))))))</f>
        <v/>
      </c>
      <c r="R26" s="22" t="n"/>
      <c r="S26" s="15" t="n"/>
      <c r="T26" s="21">
        <f>IF(OR(B26="",C26="",'Configuración'!$B$7=""),"",IF('Configuración'!$B$7&gt;=C26,"Pasada",IF('Configuración'!$B$7&gt;=B26,"En curso según hora",IF(ROUND((B26-'Configuración'!$B$7)*1440,0)&lt;='Configuración'!$B$8,"Próxima","Pendiente"))))</f>
        <v/>
      </c>
      <c r="X26">
        <f>IFERROR(INDEX('Configuración'!$D$3:$D$11,ROWS($X$7:X26)),"")</f>
        <v/>
      </c>
      <c r="Y26">
        <f>IFERROR(INDEX('Configuración'!$F$3:$F$7,ROWS($Y$7:Y26)),"")</f>
        <v/>
      </c>
    </row>
    <row r="27" ht="34" customHeight="1">
      <c r="A27" s="13" t="n"/>
      <c r="B27" s="14" t="n"/>
      <c r="C27" s="14" t="n"/>
      <c r="D27" s="15" t="n"/>
      <c r="E27" s="15" t="n"/>
      <c r="F27" s="15" t="n"/>
      <c r="G27" s="15" t="n"/>
      <c r="H27" s="16" t="n"/>
      <c r="I27" s="14" t="n"/>
      <c r="J27" s="14" t="n"/>
      <c r="K27" s="17" t="n"/>
      <c r="L27" s="18">
        <f>IF(OR(B27="",C27=""),"",IF(C27&lt;B27,"",ROUND((C27-B27)*24,2)))</f>
        <v/>
      </c>
      <c r="M27" s="19">
        <f>IF(OR(B27="",ROW()=7),"",IF(C26="","",ROUND((B27-C26)*1440,0)))</f>
        <v/>
      </c>
      <c r="N27" s="20">
        <f>IF(OR(B27="",C27=""),"",IF(OR(AND(I27="",J27&lt;&gt;""),AND(I27&lt;&gt;"",J27="")),"Ventana incompleta",IF(AND(I27&lt;&gt;"",J27&lt;&gt;"",J27&lt;I27),"Ventana no válida",IF(AND(B27&gt;=IF(I27="",'Configuración'!$B$4,I27),C27&lt;=IF(J27="",'Configuración'!$B$5,J27)),"Dentro","Fuera"))))</f>
        <v/>
      </c>
      <c r="O27" s="20">
        <f>IF(OR(A27="",B27="",C27=""),"",IF(C27&lt;B27,"Fin anterior al inicio",IF(ROW()=7,"Primera actividad",IF(OR(A26="",B26="",C26=""),"Revisar fila anterior",IF(A27&lt;=A26,"Orden no ascendente",IF(B27&lt;C26,"Solape",IF(M27&lt;IF(K27="",'Configuración'!$B$6,K27),"Transición insuficiente","Correcta")))))))</f>
        <v/>
      </c>
      <c r="P27" s="21">
        <f>IF(COUNTA(A27:K27,R27:S27)=0,"",IF(OR(A27="",B27="",C27="",D27="",E27="",F27="",G27="",H27="",R27="",COUNTIF($A$7:$A$106,A27)&gt;1,O27="Fin anterior al inicio",O27="Solape",O27="Orden no ascendente",O27="Revisar fila anterior",N27="Ventana no válida"),"Bloqueo",IF(OR(O27="Transición insuficiente",N27="Ventana incompleta",N27="Fuera"),"Atención","Correcto")))</f>
        <v/>
      </c>
      <c r="Q27" s="20">
        <f>IF(P27="","",IF(P27="Correcto","Sin aviso",IF(OR(A27="",B27="",C27="",D27="",E27="",F27="",G27="",H27="",R27=""),"Faltan datos obligatorios",IF(COUNTIF($A$7:$A$106,A27)&gt;1,"Orden duplicado",IF(AND(O27&lt;&gt;"",O27&lt;&gt;"Correcta",O27&lt;&gt;"Primera actividad"),O27,IF(N27="Ventana no válida","Revisar ventana",IF(N27="Ventana incompleta","Completar ventana","Fuera de ventana")))))))</f>
        <v/>
      </c>
      <c r="R27" s="22" t="n"/>
      <c r="S27" s="15" t="n"/>
      <c r="T27" s="21">
        <f>IF(OR(B27="",C27="",'Configuración'!$B$7=""),"",IF('Configuración'!$B$7&gt;=C27,"Pasada",IF('Configuración'!$B$7&gt;=B27,"En curso según hora",IF(ROUND((B27-'Configuración'!$B$7)*1440,0)&lt;='Configuración'!$B$8,"Próxima","Pendiente"))))</f>
        <v/>
      </c>
      <c r="X27">
        <f>IFERROR(INDEX('Configuración'!$D$3:$D$11,ROWS($X$7:X27)),"")</f>
        <v/>
      </c>
      <c r="Y27">
        <f>IFERROR(INDEX('Configuración'!$F$3:$F$7,ROWS($Y$7:Y27)),"")</f>
        <v/>
      </c>
    </row>
    <row r="28" ht="34" customHeight="1">
      <c r="A28" s="13" t="n"/>
      <c r="B28" s="14" t="n"/>
      <c r="C28" s="14" t="n"/>
      <c r="D28" s="15" t="n"/>
      <c r="E28" s="15" t="n"/>
      <c r="F28" s="15" t="n"/>
      <c r="G28" s="15" t="n"/>
      <c r="H28" s="16" t="n"/>
      <c r="I28" s="14" t="n"/>
      <c r="J28" s="14" t="n"/>
      <c r="K28" s="17" t="n"/>
      <c r="L28" s="18">
        <f>IF(OR(B28="",C28=""),"",IF(C28&lt;B28,"",ROUND((C28-B28)*24,2)))</f>
        <v/>
      </c>
      <c r="M28" s="19">
        <f>IF(OR(B28="",ROW()=7),"",IF(C27="","",ROUND((B28-C27)*1440,0)))</f>
        <v/>
      </c>
      <c r="N28" s="20">
        <f>IF(OR(B28="",C28=""),"",IF(OR(AND(I28="",J28&lt;&gt;""),AND(I28&lt;&gt;"",J28="")),"Ventana incompleta",IF(AND(I28&lt;&gt;"",J28&lt;&gt;"",J28&lt;I28),"Ventana no válida",IF(AND(B28&gt;=IF(I28="",'Configuración'!$B$4,I28),C28&lt;=IF(J28="",'Configuración'!$B$5,J28)),"Dentro","Fuera"))))</f>
        <v/>
      </c>
      <c r="O28" s="20">
        <f>IF(OR(A28="",B28="",C28=""),"",IF(C28&lt;B28,"Fin anterior al inicio",IF(ROW()=7,"Primera actividad",IF(OR(A27="",B27="",C27=""),"Revisar fila anterior",IF(A28&lt;=A27,"Orden no ascendente",IF(B28&lt;C27,"Solape",IF(M28&lt;IF(K28="",'Configuración'!$B$6,K28),"Transición insuficiente","Correcta")))))))</f>
        <v/>
      </c>
      <c r="P28" s="21">
        <f>IF(COUNTA(A28:K28,R28:S28)=0,"",IF(OR(A28="",B28="",C28="",D28="",E28="",F28="",G28="",H28="",R28="",COUNTIF($A$7:$A$106,A28)&gt;1,O28="Fin anterior al inicio",O28="Solape",O28="Orden no ascendente",O28="Revisar fila anterior",N28="Ventana no válida"),"Bloqueo",IF(OR(O28="Transición insuficiente",N28="Ventana incompleta",N28="Fuera"),"Atención","Correcto")))</f>
        <v/>
      </c>
      <c r="Q28" s="20">
        <f>IF(P28="","",IF(P28="Correcto","Sin aviso",IF(OR(A28="",B28="",C28="",D28="",E28="",F28="",G28="",H28="",R28=""),"Faltan datos obligatorios",IF(COUNTIF($A$7:$A$106,A28)&gt;1,"Orden duplicado",IF(AND(O28&lt;&gt;"",O28&lt;&gt;"Correcta",O28&lt;&gt;"Primera actividad"),O28,IF(N28="Ventana no válida","Revisar ventana",IF(N28="Ventana incompleta","Completar ventana","Fuera de ventana")))))))</f>
        <v/>
      </c>
      <c r="R28" s="22" t="n"/>
      <c r="S28" s="15" t="n"/>
      <c r="T28" s="21">
        <f>IF(OR(B28="",C28="",'Configuración'!$B$7=""),"",IF('Configuración'!$B$7&gt;=C28,"Pasada",IF('Configuración'!$B$7&gt;=B28,"En curso según hora",IF(ROUND((B28-'Configuración'!$B$7)*1440,0)&lt;='Configuración'!$B$8,"Próxima","Pendiente"))))</f>
        <v/>
      </c>
      <c r="X28">
        <f>IFERROR(INDEX('Configuración'!$D$3:$D$11,ROWS($X$7:X28)),"")</f>
        <v/>
      </c>
      <c r="Y28">
        <f>IFERROR(INDEX('Configuración'!$F$3:$F$7,ROWS($Y$7:Y28)),"")</f>
        <v/>
      </c>
    </row>
    <row r="29" ht="34" customHeight="1">
      <c r="A29" s="13" t="n"/>
      <c r="B29" s="14" t="n"/>
      <c r="C29" s="14" t="n"/>
      <c r="D29" s="15" t="n"/>
      <c r="E29" s="15" t="n"/>
      <c r="F29" s="15" t="n"/>
      <c r="G29" s="15" t="n"/>
      <c r="H29" s="16" t="n"/>
      <c r="I29" s="14" t="n"/>
      <c r="J29" s="14" t="n"/>
      <c r="K29" s="17" t="n"/>
      <c r="L29" s="18">
        <f>IF(OR(B29="",C29=""),"",IF(C29&lt;B29,"",ROUND((C29-B29)*24,2)))</f>
        <v/>
      </c>
      <c r="M29" s="19">
        <f>IF(OR(B29="",ROW()=7),"",IF(C28="","",ROUND((B29-C28)*1440,0)))</f>
        <v/>
      </c>
      <c r="N29" s="20">
        <f>IF(OR(B29="",C29=""),"",IF(OR(AND(I29="",J29&lt;&gt;""),AND(I29&lt;&gt;"",J29="")),"Ventana incompleta",IF(AND(I29&lt;&gt;"",J29&lt;&gt;"",J29&lt;I29),"Ventana no válida",IF(AND(B29&gt;=IF(I29="",'Configuración'!$B$4,I29),C29&lt;=IF(J29="",'Configuración'!$B$5,J29)),"Dentro","Fuera"))))</f>
        <v/>
      </c>
      <c r="O29" s="20">
        <f>IF(OR(A29="",B29="",C29=""),"",IF(C29&lt;B29,"Fin anterior al inicio",IF(ROW()=7,"Primera actividad",IF(OR(A28="",B28="",C28=""),"Revisar fila anterior",IF(A29&lt;=A28,"Orden no ascendente",IF(B29&lt;C28,"Solape",IF(M29&lt;IF(K29="",'Configuración'!$B$6,K29),"Transición insuficiente","Correcta")))))))</f>
        <v/>
      </c>
      <c r="P29" s="21">
        <f>IF(COUNTA(A29:K29,R29:S29)=0,"",IF(OR(A29="",B29="",C29="",D29="",E29="",F29="",G29="",H29="",R29="",COUNTIF($A$7:$A$106,A29)&gt;1,O29="Fin anterior al inicio",O29="Solape",O29="Orden no ascendente",O29="Revisar fila anterior",N29="Ventana no válida"),"Bloqueo",IF(OR(O29="Transición insuficiente",N29="Ventana incompleta",N29="Fuera"),"Atención","Correcto")))</f>
        <v/>
      </c>
      <c r="Q29" s="20">
        <f>IF(P29="","",IF(P29="Correcto","Sin aviso",IF(OR(A29="",B29="",C29="",D29="",E29="",F29="",G29="",H29="",R29=""),"Faltan datos obligatorios",IF(COUNTIF($A$7:$A$106,A29)&gt;1,"Orden duplicado",IF(AND(O29&lt;&gt;"",O29&lt;&gt;"Correcta",O29&lt;&gt;"Primera actividad"),O29,IF(N29="Ventana no válida","Revisar ventana",IF(N29="Ventana incompleta","Completar ventana","Fuera de ventana")))))))</f>
        <v/>
      </c>
      <c r="R29" s="22" t="n"/>
      <c r="S29" s="15" t="n"/>
      <c r="T29" s="21">
        <f>IF(OR(B29="",C29="",'Configuración'!$B$7=""),"",IF('Configuración'!$B$7&gt;=C29,"Pasada",IF('Configuración'!$B$7&gt;=B29,"En curso según hora",IF(ROUND((B29-'Configuración'!$B$7)*1440,0)&lt;='Configuración'!$B$8,"Próxima","Pendiente"))))</f>
        <v/>
      </c>
      <c r="X29">
        <f>IFERROR(INDEX('Configuración'!$D$3:$D$11,ROWS($X$7:X29)),"")</f>
        <v/>
      </c>
      <c r="Y29">
        <f>IFERROR(INDEX('Configuración'!$F$3:$F$7,ROWS($Y$7:Y29)),"")</f>
        <v/>
      </c>
    </row>
    <row r="30" ht="34" customHeight="1">
      <c r="A30" s="13" t="n"/>
      <c r="B30" s="14" t="n"/>
      <c r="C30" s="14" t="n"/>
      <c r="D30" s="15" t="n"/>
      <c r="E30" s="15" t="n"/>
      <c r="F30" s="15" t="n"/>
      <c r="G30" s="15" t="n"/>
      <c r="H30" s="16" t="n"/>
      <c r="I30" s="14" t="n"/>
      <c r="J30" s="14" t="n"/>
      <c r="K30" s="17" t="n"/>
      <c r="L30" s="18">
        <f>IF(OR(B30="",C30=""),"",IF(C30&lt;B30,"",ROUND((C30-B30)*24,2)))</f>
        <v/>
      </c>
      <c r="M30" s="19">
        <f>IF(OR(B30="",ROW()=7),"",IF(C29="","",ROUND((B30-C29)*1440,0)))</f>
        <v/>
      </c>
      <c r="N30" s="20">
        <f>IF(OR(B30="",C30=""),"",IF(OR(AND(I30="",J30&lt;&gt;""),AND(I30&lt;&gt;"",J30="")),"Ventana incompleta",IF(AND(I30&lt;&gt;"",J30&lt;&gt;"",J30&lt;I30),"Ventana no válida",IF(AND(B30&gt;=IF(I30="",'Configuración'!$B$4,I30),C30&lt;=IF(J30="",'Configuración'!$B$5,J30)),"Dentro","Fuera"))))</f>
        <v/>
      </c>
      <c r="O30" s="20">
        <f>IF(OR(A30="",B30="",C30=""),"",IF(C30&lt;B30,"Fin anterior al inicio",IF(ROW()=7,"Primera actividad",IF(OR(A29="",B29="",C29=""),"Revisar fila anterior",IF(A30&lt;=A29,"Orden no ascendente",IF(B30&lt;C29,"Solape",IF(M30&lt;IF(K30="",'Configuración'!$B$6,K30),"Transición insuficiente","Correcta")))))))</f>
        <v/>
      </c>
      <c r="P30" s="21">
        <f>IF(COUNTA(A30:K30,R30:S30)=0,"",IF(OR(A30="",B30="",C30="",D30="",E30="",F30="",G30="",H30="",R30="",COUNTIF($A$7:$A$106,A30)&gt;1,O30="Fin anterior al inicio",O30="Solape",O30="Orden no ascendente",O30="Revisar fila anterior",N30="Ventana no válida"),"Bloqueo",IF(OR(O30="Transición insuficiente",N30="Ventana incompleta",N30="Fuera"),"Atención","Correcto")))</f>
        <v/>
      </c>
      <c r="Q30" s="20">
        <f>IF(P30="","",IF(P30="Correcto","Sin aviso",IF(OR(A30="",B30="",C30="",D30="",E30="",F30="",G30="",H30="",R30=""),"Faltan datos obligatorios",IF(COUNTIF($A$7:$A$106,A30)&gt;1,"Orden duplicado",IF(AND(O30&lt;&gt;"",O30&lt;&gt;"Correcta",O30&lt;&gt;"Primera actividad"),O30,IF(N30="Ventana no válida","Revisar ventana",IF(N30="Ventana incompleta","Completar ventana","Fuera de ventana")))))))</f>
        <v/>
      </c>
      <c r="R30" s="22" t="n"/>
      <c r="S30" s="15" t="n"/>
      <c r="T30" s="21">
        <f>IF(OR(B30="",C30="",'Configuración'!$B$7=""),"",IF('Configuración'!$B$7&gt;=C30,"Pasada",IF('Configuración'!$B$7&gt;=B30,"En curso según hora",IF(ROUND((B30-'Configuración'!$B$7)*1440,0)&lt;='Configuración'!$B$8,"Próxima","Pendiente"))))</f>
        <v/>
      </c>
      <c r="X30">
        <f>IFERROR(INDEX('Configuración'!$D$3:$D$11,ROWS($X$7:X30)),"")</f>
        <v/>
      </c>
      <c r="Y30">
        <f>IFERROR(INDEX('Configuración'!$F$3:$F$7,ROWS($Y$7:Y30)),"")</f>
        <v/>
      </c>
    </row>
    <row r="31" ht="34" customHeight="1">
      <c r="A31" s="13" t="n"/>
      <c r="B31" s="14" t="n"/>
      <c r="C31" s="14" t="n"/>
      <c r="D31" s="15" t="n"/>
      <c r="E31" s="15" t="n"/>
      <c r="F31" s="15" t="n"/>
      <c r="G31" s="15" t="n"/>
      <c r="H31" s="16" t="n"/>
      <c r="I31" s="14" t="n"/>
      <c r="J31" s="14" t="n"/>
      <c r="K31" s="17" t="n"/>
      <c r="L31" s="18">
        <f>IF(OR(B31="",C31=""),"",IF(C31&lt;B31,"",ROUND((C31-B31)*24,2)))</f>
        <v/>
      </c>
      <c r="M31" s="19">
        <f>IF(OR(B31="",ROW()=7),"",IF(C30="","",ROUND((B31-C30)*1440,0)))</f>
        <v/>
      </c>
      <c r="N31" s="20">
        <f>IF(OR(B31="",C31=""),"",IF(OR(AND(I31="",J31&lt;&gt;""),AND(I31&lt;&gt;"",J31="")),"Ventana incompleta",IF(AND(I31&lt;&gt;"",J31&lt;&gt;"",J31&lt;I31),"Ventana no válida",IF(AND(B31&gt;=IF(I31="",'Configuración'!$B$4,I31),C31&lt;=IF(J31="",'Configuración'!$B$5,J31)),"Dentro","Fuera"))))</f>
        <v/>
      </c>
      <c r="O31" s="20">
        <f>IF(OR(A31="",B31="",C31=""),"",IF(C31&lt;B31,"Fin anterior al inicio",IF(ROW()=7,"Primera actividad",IF(OR(A30="",B30="",C30=""),"Revisar fila anterior",IF(A31&lt;=A30,"Orden no ascendente",IF(B31&lt;C30,"Solape",IF(M31&lt;IF(K31="",'Configuración'!$B$6,K31),"Transición insuficiente","Correcta")))))))</f>
        <v/>
      </c>
      <c r="P31" s="21">
        <f>IF(COUNTA(A31:K31,R31:S31)=0,"",IF(OR(A31="",B31="",C31="",D31="",E31="",F31="",G31="",H31="",R31="",COUNTIF($A$7:$A$106,A31)&gt;1,O31="Fin anterior al inicio",O31="Solape",O31="Orden no ascendente",O31="Revisar fila anterior",N31="Ventana no válida"),"Bloqueo",IF(OR(O31="Transición insuficiente",N31="Ventana incompleta",N31="Fuera"),"Atención","Correcto")))</f>
        <v/>
      </c>
      <c r="Q31" s="20">
        <f>IF(P31="","",IF(P31="Correcto","Sin aviso",IF(OR(A31="",B31="",C31="",D31="",E31="",F31="",G31="",H31="",R31=""),"Faltan datos obligatorios",IF(COUNTIF($A$7:$A$106,A31)&gt;1,"Orden duplicado",IF(AND(O31&lt;&gt;"",O31&lt;&gt;"Correcta",O31&lt;&gt;"Primera actividad"),O31,IF(N31="Ventana no válida","Revisar ventana",IF(N31="Ventana incompleta","Completar ventana","Fuera de ventana")))))))</f>
        <v/>
      </c>
      <c r="R31" s="22" t="n"/>
      <c r="S31" s="15" t="n"/>
      <c r="T31" s="21">
        <f>IF(OR(B31="",C31="",'Configuración'!$B$7=""),"",IF('Configuración'!$B$7&gt;=C31,"Pasada",IF('Configuración'!$B$7&gt;=B31,"En curso según hora",IF(ROUND((B31-'Configuración'!$B$7)*1440,0)&lt;='Configuración'!$B$8,"Próxima","Pendiente"))))</f>
        <v/>
      </c>
      <c r="X31">
        <f>IFERROR(INDEX('Configuración'!$D$3:$D$11,ROWS($X$7:X31)),"")</f>
        <v/>
      </c>
      <c r="Y31">
        <f>IFERROR(INDEX('Configuración'!$F$3:$F$7,ROWS($Y$7:Y31)),"")</f>
        <v/>
      </c>
    </row>
    <row r="32" ht="34" customHeight="1">
      <c r="A32" s="13" t="n"/>
      <c r="B32" s="14" t="n"/>
      <c r="C32" s="14" t="n"/>
      <c r="D32" s="15" t="n"/>
      <c r="E32" s="15" t="n"/>
      <c r="F32" s="15" t="n"/>
      <c r="G32" s="15" t="n"/>
      <c r="H32" s="16" t="n"/>
      <c r="I32" s="14" t="n"/>
      <c r="J32" s="14" t="n"/>
      <c r="K32" s="17" t="n"/>
      <c r="L32" s="18">
        <f>IF(OR(B32="",C32=""),"",IF(C32&lt;B32,"",ROUND((C32-B32)*24,2)))</f>
        <v/>
      </c>
      <c r="M32" s="19">
        <f>IF(OR(B32="",ROW()=7),"",IF(C31="","",ROUND((B32-C31)*1440,0)))</f>
        <v/>
      </c>
      <c r="N32" s="20">
        <f>IF(OR(B32="",C32=""),"",IF(OR(AND(I32="",J32&lt;&gt;""),AND(I32&lt;&gt;"",J32="")),"Ventana incompleta",IF(AND(I32&lt;&gt;"",J32&lt;&gt;"",J32&lt;I32),"Ventana no válida",IF(AND(B32&gt;=IF(I32="",'Configuración'!$B$4,I32),C32&lt;=IF(J32="",'Configuración'!$B$5,J32)),"Dentro","Fuera"))))</f>
        <v/>
      </c>
      <c r="O32" s="20">
        <f>IF(OR(A32="",B32="",C32=""),"",IF(C32&lt;B32,"Fin anterior al inicio",IF(ROW()=7,"Primera actividad",IF(OR(A31="",B31="",C31=""),"Revisar fila anterior",IF(A32&lt;=A31,"Orden no ascendente",IF(B32&lt;C31,"Solape",IF(M32&lt;IF(K32="",'Configuración'!$B$6,K32),"Transición insuficiente","Correcta")))))))</f>
        <v/>
      </c>
      <c r="P32" s="21">
        <f>IF(COUNTA(A32:K32,R32:S32)=0,"",IF(OR(A32="",B32="",C32="",D32="",E32="",F32="",G32="",H32="",R32="",COUNTIF($A$7:$A$106,A32)&gt;1,O32="Fin anterior al inicio",O32="Solape",O32="Orden no ascendente",O32="Revisar fila anterior",N32="Ventana no válida"),"Bloqueo",IF(OR(O32="Transición insuficiente",N32="Ventana incompleta",N32="Fuera"),"Atención","Correcto")))</f>
        <v/>
      </c>
      <c r="Q32" s="20">
        <f>IF(P32="","",IF(P32="Correcto","Sin aviso",IF(OR(A32="",B32="",C32="",D32="",E32="",F32="",G32="",H32="",R32=""),"Faltan datos obligatorios",IF(COUNTIF($A$7:$A$106,A32)&gt;1,"Orden duplicado",IF(AND(O32&lt;&gt;"",O32&lt;&gt;"Correcta",O32&lt;&gt;"Primera actividad"),O32,IF(N32="Ventana no válida","Revisar ventana",IF(N32="Ventana incompleta","Completar ventana","Fuera de ventana")))))))</f>
        <v/>
      </c>
      <c r="R32" s="22" t="n"/>
      <c r="S32" s="15" t="n"/>
      <c r="T32" s="21">
        <f>IF(OR(B32="",C32="",'Configuración'!$B$7=""),"",IF('Configuración'!$B$7&gt;=C32,"Pasada",IF('Configuración'!$B$7&gt;=B32,"En curso según hora",IF(ROUND((B32-'Configuración'!$B$7)*1440,0)&lt;='Configuración'!$B$8,"Próxima","Pendiente"))))</f>
        <v/>
      </c>
      <c r="X32">
        <f>IFERROR(INDEX('Configuración'!$D$3:$D$11,ROWS($X$7:X32)),"")</f>
        <v/>
      </c>
      <c r="Y32">
        <f>IFERROR(INDEX('Configuración'!$F$3:$F$7,ROWS($Y$7:Y32)),"")</f>
        <v/>
      </c>
    </row>
    <row r="33" ht="34" customHeight="1">
      <c r="A33" s="13" t="n"/>
      <c r="B33" s="14" t="n"/>
      <c r="C33" s="14" t="n"/>
      <c r="D33" s="15" t="n"/>
      <c r="E33" s="15" t="n"/>
      <c r="F33" s="15" t="n"/>
      <c r="G33" s="15" t="n"/>
      <c r="H33" s="16" t="n"/>
      <c r="I33" s="14" t="n"/>
      <c r="J33" s="14" t="n"/>
      <c r="K33" s="17" t="n"/>
      <c r="L33" s="18">
        <f>IF(OR(B33="",C33=""),"",IF(C33&lt;B33,"",ROUND((C33-B33)*24,2)))</f>
        <v/>
      </c>
      <c r="M33" s="19">
        <f>IF(OR(B33="",ROW()=7),"",IF(C32="","",ROUND((B33-C32)*1440,0)))</f>
        <v/>
      </c>
      <c r="N33" s="20">
        <f>IF(OR(B33="",C33=""),"",IF(OR(AND(I33="",J33&lt;&gt;""),AND(I33&lt;&gt;"",J33="")),"Ventana incompleta",IF(AND(I33&lt;&gt;"",J33&lt;&gt;"",J33&lt;I33),"Ventana no válida",IF(AND(B33&gt;=IF(I33="",'Configuración'!$B$4,I33),C33&lt;=IF(J33="",'Configuración'!$B$5,J33)),"Dentro","Fuera"))))</f>
        <v/>
      </c>
      <c r="O33" s="20">
        <f>IF(OR(A33="",B33="",C33=""),"",IF(C33&lt;B33,"Fin anterior al inicio",IF(ROW()=7,"Primera actividad",IF(OR(A32="",B32="",C32=""),"Revisar fila anterior",IF(A33&lt;=A32,"Orden no ascendente",IF(B33&lt;C32,"Solape",IF(M33&lt;IF(K33="",'Configuración'!$B$6,K33),"Transición insuficiente","Correcta")))))))</f>
        <v/>
      </c>
      <c r="P33" s="21">
        <f>IF(COUNTA(A33:K33,R33:S33)=0,"",IF(OR(A33="",B33="",C33="",D33="",E33="",F33="",G33="",H33="",R33="",COUNTIF($A$7:$A$106,A33)&gt;1,O33="Fin anterior al inicio",O33="Solape",O33="Orden no ascendente",O33="Revisar fila anterior",N33="Ventana no válida"),"Bloqueo",IF(OR(O33="Transición insuficiente",N33="Ventana incompleta",N33="Fuera"),"Atención","Correcto")))</f>
        <v/>
      </c>
      <c r="Q33" s="20">
        <f>IF(P33="","",IF(P33="Correcto","Sin aviso",IF(OR(A33="",B33="",C33="",D33="",E33="",F33="",G33="",H33="",R33=""),"Faltan datos obligatorios",IF(COUNTIF($A$7:$A$106,A33)&gt;1,"Orden duplicado",IF(AND(O33&lt;&gt;"",O33&lt;&gt;"Correcta",O33&lt;&gt;"Primera actividad"),O33,IF(N33="Ventana no válida","Revisar ventana",IF(N33="Ventana incompleta","Completar ventana","Fuera de ventana")))))))</f>
        <v/>
      </c>
      <c r="R33" s="22" t="n"/>
      <c r="S33" s="15" t="n"/>
      <c r="T33" s="21">
        <f>IF(OR(B33="",C33="",'Configuración'!$B$7=""),"",IF('Configuración'!$B$7&gt;=C33,"Pasada",IF('Configuración'!$B$7&gt;=B33,"En curso según hora",IF(ROUND((B33-'Configuración'!$B$7)*1440,0)&lt;='Configuración'!$B$8,"Próxima","Pendiente"))))</f>
        <v/>
      </c>
      <c r="X33">
        <f>IFERROR(INDEX('Configuración'!$D$3:$D$11,ROWS($X$7:X33)),"")</f>
        <v/>
      </c>
      <c r="Y33">
        <f>IFERROR(INDEX('Configuración'!$F$3:$F$7,ROWS($Y$7:Y33)),"")</f>
        <v/>
      </c>
    </row>
    <row r="34" ht="34" customHeight="1">
      <c r="A34" s="13" t="n"/>
      <c r="B34" s="14" t="n"/>
      <c r="C34" s="14" t="n"/>
      <c r="D34" s="15" t="n"/>
      <c r="E34" s="15" t="n"/>
      <c r="F34" s="15" t="n"/>
      <c r="G34" s="15" t="n"/>
      <c r="H34" s="16" t="n"/>
      <c r="I34" s="14" t="n"/>
      <c r="J34" s="14" t="n"/>
      <c r="K34" s="17" t="n"/>
      <c r="L34" s="18">
        <f>IF(OR(B34="",C34=""),"",IF(C34&lt;B34,"",ROUND((C34-B34)*24,2)))</f>
        <v/>
      </c>
      <c r="M34" s="19">
        <f>IF(OR(B34="",ROW()=7),"",IF(C33="","",ROUND((B34-C33)*1440,0)))</f>
        <v/>
      </c>
      <c r="N34" s="20">
        <f>IF(OR(B34="",C34=""),"",IF(OR(AND(I34="",J34&lt;&gt;""),AND(I34&lt;&gt;"",J34="")),"Ventana incompleta",IF(AND(I34&lt;&gt;"",J34&lt;&gt;"",J34&lt;I34),"Ventana no válida",IF(AND(B34&gt;=IF(I34="",'Configuración'!$B$4,I34),C34&lt;=IF(J34="",'Configuración'!$B$5,J34)),"Dentro","Fuera"))))</f>
        <v/>
      </c>
      <c r="O34" s="20">
        <f>IF(OR(A34="",B34="",C34=""),"",IF(C34&lt;B34,"Fin anterior al inicio",IF(ROW()=7,"Primera actividad",IF(OR(A33="",B33="",C33=""),"Revisar fila anterior",IF(A34&lt;=A33,"Orden no ascendente",IF(B34&lt;C33,"Solape",IF(M34&lt;IF(K34="",'Configuración'!$B$6,K34),"Transición insuficiente","Correcta")))))))</f>
        <v/>
      </c>
      <c r="P34" s="21">
        <f>IF(COUNTA(A34:K34,R34:S34)=0,"",IF(OR(A34="",B34="",C34="",D34="",E34="",F34="",G34="",H34="",R34="",COUNTIF($A$7:$A$106,A34)&gt;1,O34="Fin anterior al inicio",O34="Solape",O34="Orden no ascendente",O34="Revisar fila anterior",N34="Ventana no válida"),"Bloqueo",IF(OR(O34="Transición insuficiente",N34="Ventana incompleta",N34="Fuera"),"Atención","Correcto")))</f>
        <v/>
      </c>
      <c r="Q34" s="20">
        <f>IF(P34="","",IF(P34="Correcto","Sin aviso",IF(OR(A34="",B34="",C34="",D34="",E34="",F34="",G34="",H34="",R34=""),"Faltan datos obligatorios",IF(COUNTIF($A$7:$A$106,A34)&gt;1,"Orden duplicado",IF(AND(O34&lt;&gt;"",O34&lt;&gt;"Correcta",O34&lt;&gt;"Primera actividad"),O34,IF(N34="Ventana no válida","Revisar ventana",IF(N34="Ventana incompleta","Completar ventana","Fuera de ventana")))))))</f>
        <v/>
      </c>
      <c r="R34" s="22" t="n"/>
      <c r="S34" s="15" t="n"/>
      <c r="T34" s="21">
        <f>IF(OR(B34="",C34="",'Configuración'!$B$7=""),"",IF('Configuración'!$B$7&gt;=C34,"Pasada",IF('Configuración'!$B$7&gt;=B34,"En curso según hora",IF(ROUND((B34-'Configuración'!$B$7)*1440,0)&lt;='Configuración'!$B$8,"Próxima","Pendiente"))))</f>
        <v/>
      </c>
      <c r="X34">
        <f>IFERROR(INDEX('Configuración'!$D$3:$D$11,ROWS($X$7:X34)),"")</f>
        <v/>
      </c>
      <c r="Y34">
        <f>IFERROR(INDEX('Configuración'!$F$3:$F$7,ROWS($Y$7:Y34)),"")</f>
        <v/>
      </c>
    </row>
    <row r="35" ht="34" customHeight="1">
      <c r="A35" s="13" t="n"/>
      <c r="B35" s="14" t="n"/>
      <c r="C35" s="14" t="n"/>
      <c r="D35" s="15" t="n"/>
      <c r="E35" s="15" t="n"/>
      <c r="F35" s="15" t="n"/>
      <c r="G35" s="15" t="n"/>
      <c r="H35" s="16" t="n"/>
      <c r="I35" s="14" t="n"/>
      <c r="J35" s="14" t="n"/>
      <c r="K35" s="17" t="n"/>
      <c r="L35" s="18">
        <f>IF(OR(B35="",C35=""),"",IF(C35&lt;B35,"",ROUND((C35-B35)*24,2)))</f>
        <v/>
      </c>
      <c r="M35" s="19">
        <f>IF(OR(B35="",ROW()=7),"",IF(C34="","",ROUND((B35-C34)*1440,0)))</f>
        <v/>
      </c>
      <c r="N35" s="20">
        <f>IF(OR(B35="",C35=""),"",IF(OR(AND(I35="",J35&lt;&gt;""),AND(I35&lt;&gt;"",J35="")),"Ventana incompleta",IF(AND(I35&lt;&gt;"",J35&lt;&gt;"",J35&lt;I35),"Ventana no válida",IF(AND(B35&gt;=IF(I35="",'Configuración'!$B$4,I35),C35&lt;=IF(J35="",'Configuración'!$B$5,J35)),"Dentro","Fuera"))))</f>
        <v/>
      </c>
      <c r="O35" s="20">
        <f>IF(OR(A35="",B35="",C35=""),"",IF(C35&lt;B35,"Fin anterior al inicio",IF(ROW()=7,"Primera actividad",IF(OR(A34="",B34="",C34=""),"Revisar fila anterior",IF(A35&lt;=A34,"Orden no ascendente",IF(B35&lt;C34,"Solape",IF(M35&lt;IF(K35="",'Configuración'!$B$6,K35),"Transición insuficiente","Correcta")))))))</f>
        <v/>
      </c>
      <c r="P35" s="21">
        <f>IF(COUNTA(A35:K35,R35:S35)=0,"",IF(OR(A35="",B35="",C35="",D35="",E35="",F35="",G35="",H35="",R35="",COUNTIF($A$7:$A$106,A35)&gt;1,O35="Fin anterior al inicio",O35="Solape",O35="Orden no ascendente",O35="Revisar fila anterior",N35="Ventana no válida"),"Bloqueo",IF(OR(O35="Transición insuficiente",N35="Ventana incompleta",N35="Fuera"),"Atención","Correcto")))</f>
        <v/>
      </c>
      <c r="Q35" s="20">
        <f>IF(P35="","",IF(P35="Correcto","Sin aviso",IF(OR(A35="",B35="",C35="",D35="",E35="",F35="",G35="",H35="",R35=""),"Faltan datos obligatorios",IF(COUNTIF($A$7:$A$106,A35)&gt;1,"Orden duplicado",IF(AND(O35&lt;&gt;"",O35&lt;&gt;"Correcta",O35&lt;&gt;"Primera actividad"),O35,IF(N35="Ventana no válida","Revisar ventana",IF(N35="Ventana incompleta","Completar ventana","Fuera de ventana")))))))</f>
        <v/>
      </c>
      <c r="R35" s="22" t="n"/>
      <c r="S35" s="15" t="n"/>
      <c r="T35" s="21">
        <f>IF(OR(B35="",C35="",'Configuración'!$B$7=""),"",IF('Configuración'!$B$7&gt;=C35,"Pasada",IF('Configuración'!$B$7&gt;=B35,"En curso según hora",IF(ROUND((B35-'Configuración'!$B$7)*1440,0)&lt;='Configuración'!$B$8,"Próxima","Pendiente"))))</f>
        <v/>
      </c>
      <c r="X35">
        <f>IFERROR(INDEX('Configuración'!$D$3:$D$11,ROWS($X$7:X35)),"")</f>
        <v/>
      </c>
      <c r="Y35">
        <f>IFERROR(INDEX('Configuración'!$F$3:$F$7,ROWS($Y$7:Y35)),"")</f>
        <v/>
      </c>
    </row>
    <row r="36" ht="34" customHeight="1">
      <c r="A36" s="13" t="n"/>
      <c r="B36" s="14" t="n"/>
      <c r="C36" s="14" t="n"/>
      <c r="D36" s="15" t="n"/>
      <c r="E36" s="15" t="n"/>
      <c r="F36" s="15" t="n"/>
      <c r="G36" s="15" t="n"/>
      <c r="H36" s="16" t="n"/>
      <c r="I36" s="14" t="n"/>
      <c r="J36" s="14" t="n"/>
      <c r="K36" s="17" t="n"/>
      <c r="L36" s="18">
        <f>IF(OR(B36="",C36=""),"",IF(C36&lt;B36,"",ROUND((C36-B36)*24,2)))</f>
        <v/>
      </c>
      <c r="M36" s="19">
        <f>IF(OR(B36="",ROW()=7),"",IF(C35="","",ROUND((B36-C35)*1440,0)))</f>
        <v/>
      </c>
      <c r="N36" s="20">
        <f>IF(OR(B36="",C36=""),"",IF(OR(AND(I36="",J36&lt;&gt;""),AND(I36&lt;&gt;"",J36="")),"Ventana incompleta",IF(AND(I36&lt;&gt;"",J36&lt;&gt;"",J36&lt;I36),"Ventana no válida",IF(AND(B36&gt;=IF(I36="",'Configuración'!$B$4,I36),C36&lt;=IF(J36="",'Configuración'!$B$5,J36)),"Dentro","Fuera"))))</f>
        <v/>
      </c>
      <c r="O36" s="20">
        <f>IF(OR(A36="",B36="",C36=""),"",IF(C36&lt;B36,"Fin anterior al inicio",IF(ROW()=7,"Primera actividad",IF(OR(A35="",B35="",C35=""),"Revisar fila anterior",IF(A36&lt;=A35,"Orden no ascendente",IF(B36&lt;C35,"Solape",IF(M36&lt;IF(K36="",'Configuración'!$B$6,K36),"Transición insuficiente","Correcta")))))))</f>
        <v/>
      </c>
      <c r="P36" s="21">
        <f>IF(COUNTA(A36:K36,R36:S36)=0,"",IF(OR(A36="",B36="",C36="",D36="",E36="",F36="",G36="",H36="",R36="",COUNTIF($A$7:$A$106,A36)&gt;1,O36="Fin anterior al inicio",O36="Solape",O36="Orden no ascendente",O36="Revisar fila anterior",N36="Ventana no válida"),"Bloqueo",IF(OR(O36="Transición insuficiente",N36="Ventana incompleta",N36="Fuera"),"Atención","Correcto")))</f>
        <v/>
      </c>
      <c r="Q36" s="20">
        <f>IF(P36="","",IF(P36="Correcto","Sin aviso",IF(OR(A36="",B36="",C36="",D36="",E36="",F36="",G36="",H36="",R36=""),"Faltan datos obligatorios",IF(COUNTIF($A$7:$A$106,A36)&gt;1,"Orden duplicado",IF(AND(O36&lt;&gt;"",O36&lt;&gt;"Correcta",O36&lt;&gt;"Primera actividad"),O36,IF(N36="Ventana no válida","Revisar ventana",IF(N36="Ventana incompleta","Completar ventana","Fuera de ventana")))))))</f>
        <v/>
      </c>
      <c r="R36" s="22" t="n"/>
      <c r="S36" s="15" t="n"/>
      <c r="T36" s="21">
        <f>IF(OR(B36="",C36="",'Configuración'!$B$7=""),"",IF('Configuración'!$B$7&gt;=C36,"Pasada",IF('Configuración'!$B$7&gt;=B36,"En curso según hora",IF(ROUND((B36-'Configuración'!$B$7)*1440,0)&lt;='Configuración'!$B$8,"Próxima","Pendiente"))))</f>
        <v/>
      </c>
      <c r="X36">
        <f>IFERROR(INDEX('Configuración'!$D$3:$D$11,ROWS($X$7:X36)),"")</f>
        <v/>
      </c>
      <c r="Y36">
        <f>IFERROR(INDEX('Configuración'!$F$3:$F$7,ROWS($Y$7:Y36)),"")</f>
        <v/>
      </c>
    </row>
    <row r="37" ht="34" customHeight="1">
      <c r="A37" s="13" t="n"/>
      <c r="B37" s="14" t="n"/>
      <c r="C37" s="14" t="n"/>
      <c r="D37" s="15" t="n"/>
      <c r="E37" s="15" t="n"/>
      <c r="F37" s="15" t="n"/>
      <c r="G37" s="15" t="n"/>
      <c r="H37" s="16" t="n"/>
      <c r="I37" s="14" t="n"/>
      <c r="J37" s="14" t="n"/>
      <c r="K37" s="17" t="n"/>
      <c r="L37" s="18">
        <f>IF(OR(B37="",C37=""),"",IF(C37&lt;B37,"",ROUND((C37-B37)*24,2)))</f>
        <v/>
      </c>
      <c r="M37" s="19">
        <f>IF(OR(B37="",ROW()=7),"",IF(C36="","",ROUND((B37-C36)*1440,0)))</f>
        <v/>
      </c>
      <c r="N37" s="20">
        <f>IF(OR(B37="",C37=""),"",IF(OR(AND(I37="",J37&lt;&gt;""),AND(I37&lt;&gt;"",J37="")),"Ventana incompleta",IF(AND(I37&lt;&gt;"",J37&lt;&gt;"",J37&lt;I37),"Ventana no válida",IF(AND(B37&gt;=IF(I37="",'Configuración'!$B$4,I37),C37&lt;=IF(J37="",'Configuración'!$B$5,J37)),"Dentro","Fuera"))))</f>
        <v/>
      </c>
      <c r="O37" s="20">
        <f>IF(OR(A37="",B37="",C37=""),"",IF(C37&lt;B37,"Fin anterior al inicio",IF(ROW()=7,"Primera actividad",IF(OR(A36="",B36="",C36=""),"Revisar fila anterior",IF(A37&lt;=A36,"Orden no ascendente",IF(B37&lt;C36,"Solape",IF(M37&lt;IF(K37="",'Configuración'!$B$6,K37),"Transición insuficiente","Correcta")))))))</f>
        <v/>
      </c>
      <c r="P37" s="21">
        <f>IF(COUNTA(A37:K37,R37:S37)=0,"",IF(OR(A37="",B37="",C37="",D37="",E37="",F37="",G37="",H37="",R37="",COUNTIF($A$7:$A$106,A37)&gt;1,O37="Fin anterior al inicio",O37="Solape",O37="Orden no ascendente",O37="Revisar fila anterior",N37="Ventana no válida"),"Bloqueo",IF(OR(O37="Transición insuficiente",N37="Ventana incompleta",N37="Fuera"),"Atención","Correcto")))</f>
        <v/>
      </c>
      <c r="Q37" s="20">
        <f>IF(P37="","",IF(P37="Correcto","Sin aviso",IF(OR(A37="",B37="",C37="",D37="",E37="",F37="",G37="",H37="",R37=""),"Faltan datos obligatorios",IF(COUNTIF($A$7:$A$106,A37)&gt;1,"Orden duplicado",IF(AND(O37&lt;&gt;"",O37&lt;&gt;"Correcta",O37&lt;&gt;"Primera actividad"),O37,IF(N37="Ventana no válida","Revisar ventana",IF(N37="Ventana incompleta","Completar ventana","Fuera de ventana")))))))</f>
        <v/>
      </c>
      <c r="R37" s="22" t="n"/>
      <c r="S37" s="15" t="n"/>
      <c r="T37" s="21">
        <f>IF(OR(B37="",C37="",'Configuración'!$B$7=""),"",IF('Configuración'!$B$7&gt;=C37,"Pasada",IF('Configuración'!$B$7&gt;=B37,"En curso según hora",IF(ROUND((B37-'Configuración'!$B$7)*1440,0)&lt;='Configuración'!$B$8,"Próxima","Pendiente"))))</f>
        <v/>
      </c>
      <c r="X37">
        <f>IFERROR(INDEX('Configuración'!$D$3:$D$11,ROWS($X$7:X37)),"")</f>
        <v/>
      </c>
      <c r="Y37">
        <f>IFERROR(INDEX('Configuración'!$F$3:$F$7,ROWS($Y$7:Y37)),"")</f>
        <v/>
      </c>
    </row>
    <row r="38" ht="34" customHeight="1">
      <c r="A38" s="13" t="n"/>
      <c r="B38" s="14" t="n"/>
      <c r="C38" s="14" t="n"/>
      <c r="D38" s="15" t="n"/>
      <c r="E38" s="15" t="n"/>
      <c r="F38" s="15" t="n"/>
      <c r="G38" s="15" t="n"/>
      <c r="H38" s="16" t="n"/>
      <c r="I38" s="14" t="n"/>
      <c r="J38" s="14" t="n"/>
      <c r="K38" s="17" t="n"/>
      <c r="L38" s="18">
        <f>IF(OR(B38="",C38=""),"",IF(C38&lt;B38,"",ROUND((C38-B38)*24,2)))</f>
        <v/>
      </c>
      <c r="M38" s="19">
        <f>IF(OR(B38="",ROW()=7),"",IF(C37="","",ROUND((B38-C37)*1440,0)))</f>
        <v/>
      </c>
      <c r="N38" s="20">
        <f>IF(OR(B38="",C38=""),"",IF(OR(AND(I38="",J38&lt;&gt;""),AND(I38&lt;&gt;"",J38="")),"Ventana incompleta",IF(AND(I38&lt;&gt;"",J38&lt;&gt;"",J38&lt;I38),"Ventana no válida",IF(AND(B38&gt;=IF(I38="",'Configuración'!$B$4,I38),C38&lt;=IF(J38="",'Configuración'!$B$5,J38)),"Dentro","Fuera"))))</f>
        <v/>
      </c>
      <c r="O38" s="20">
        <f>IF(OR(A38="",B38="",C38=""),"",IF(C38&lt;B38,"Fin anterior al inicio",IF(ROW()=7,"Primera actividad",IF(OR(A37="",B37="",C37=""),"Revisar fila anterior",IF(A38&lt;=A37,"Orden no ascendente",IF(B38&lt;C37,"Solape",IF(M38&lt;IF(K38="",'Configuración'!$B$6,K38),"Transición insuficiente","Correcta")))))))</f>
        <v/>
      </c>
      <c r="P38" s="21">
        <f>IF(COUNTA(A38:K38,R38:S38)=0,"",IF(OR(A38="",B38="",C38="",D38="",E38="",F38="",G38="",H38="",R38="",COUNTIF($A$7:$A$106,A38)&gt;1,O38="Fin anterior al inicio",O38="Solape",O38="Orden no ascendente",O38="Revisar fila anterior",N38="Ventana no válida"),"Bloqueo",IF(OR(O38="Transición insuficiente",N38="Ventana incompleta",N38="Fuera"),"Atención","Correcto")))</f>
        <v/>
      </c>
      <c r="Q38" s="20">
        <f>IF(P38="","",IF(P38="Correcto","Sin aviso",IF(OR(A38="",B38="",C38="",D38="",E38="",F38="",G38="",H38="",R38=""),"Faltan datos obligatorios",IF(COUNTIF($A$7:$A$106,A38)&gt;1,"Orden duplicado",IF(AND(O38&lt;&gt;"",O38&lt;&gt;"Correcta",O38&lt;&gt;"Primera actividad"),O38,IF(N38="Ventana no válida","Revisar ventana",IF(N38="Ventana incompleta","Completar ventana","Fuera de ventana")))))))</f>
        <v/>
      </c>
      <c r="R38" s="22" t="n"/>
      <c r="S38" s="15" t="n"/>
      <c r="T38" s="21">
        <f>IF(OR(B38="",C38="",'Configuración'!$B$7=""),"",IF('Configuración'!$B$7&gt;=C38,"Pasada",IF('Configuración'!$B$7&gt;=B38,"En curso según hora",IF(ROUND((B38-'Configuración'!$B$7)*1440,0)&lt;='Configuración'!$B$8,"Próxima","Pendiente"))))</f>
        <v/>
      </c>
      <c r="X38">
        <f>IFERROR(INDEX('Configuración'!$D$3:$D$11,ROWS($X$7:X38)),"")</f>
        <v/>
      </c>
      <c r="Y38">
        <f>IFERROR(INDEX('Configuración'!$F$3:$F$7,ROWS($Y$7:Y38)),"")</f>
        <v/>
      </c>
    </row>
    <row r="39" ht="34" customHeight="1">
      <c r="A39" s="13" t="n"/>
      <c r="B39" s="14" t="n"/>
      <c r="C39" s="14" t="n"/>
      <c r="D39" s="15" t="n"/>
      <c r="E39" s="15" t="n"/>
      <c r="F39" s="15" t="n"/>
      <c r="G39" s="15" t="n"/>
      <c r="H39" s="16" t="n"/>
      <c r="I39" s="14" t="n"/>
      <c r="J39" s="14" t="n"/>
      <c r="K39" s="17" t="n"/>
      <c r="L39" s="18">
        <f>IF(OR(B39="",C39=""),"",IF(C39&lt;B39,"",ROUND((C39-B39)*24,2)))</f>
        <v/>
      </c>
      <c r="M39" s="19">
        <f>IF(OR(B39="",ROW()=7),"",IF(C38="","",ROUND((B39-C38)*1440,0)))</f>
        <v/>
      </c>
      <c r="N39" s="20">
        <f>IF(OR(B39="",C39=""),"",IF(OR(AND(I39="",J39&lt;&gt;""),AND(I39&lt;&gt;"",J39="")),"Ventana incompleta",IF(AND(I39&lt;&gt;"",J39&lt;&gt;"",J39&lt;I39),"Ventana no válida",IF(AND(B39&gt;=IF(I39="",'Configuración'!$B$4,I39),C39&lt;=IF(J39="",'Configuración'!$B$5,J39)),"Dentro","Fuera"))))</f>
        <v/>
      </c>
      <c r="O39" s="20">
        <f>IF(OR(A39="",B39="",C39=""),"",IF(C39&lt;B39,"Fin anterior al inicio",IF(ROW()=7,"Primera actividad",IF(OR(A38="",B38="",C38=""),"Revisar fila anterior",IF(A39&lt;=A38,"Orden no ascendente",IF(B39&lt;C38,"Solape",IF(M39&lt;IF(K39="",'Configuración'!$B$6,K39),"Transición insuficiente","Correcta")))))))</f>
        <v/>
      </c>
      <c r="P39" s="21">
        <f>IF(COUNTA(A39:K39,R39:S39)=0,"",IF(OR(A39="",B39="",C39="",D39="",E39="",F39="",G39="",H39="",R39="",COUNTIF($A$7:$A$106,A39)&gt;1,O39="Fin anterior al inicio",O39="Solape",O39="Orden no ascendente",O39="Revisar fila anterior",N39="Ventana no válida"),"Bloqueo",IF(OR(O39="Transición insuficiente",N39="Ventana incompleta",N39="Fuera"),"Atención","Correcto")))</f>
        <v/>
      </c>
      <c r="Q39" s="20">
        <f>IF(P39="","",IF(P39="Correcto","Sin aviso",IF(OR(A39="",B39="",C39="",D39="",E39="",F39="",G39="",H39="",R39=""),"Faltan datos obligatorios",IF(COUNTIF($A$7:$A$106,A39)&gt;1,"Orden duplicado",IF(AND(O39&lt;&gt;"",O39&lt;&gt;"Correcta",O39&lt;&gt;"Primera actividad"),O39,IF(N39="Ventana no válida","Revisar ventana",IF(N39="Ventana incompleta","Completar ventana","Fuera de ventana")))))))</f>
        <v/>
      </c>
      <c r="R39" s="22" t="n"/>
      <c r="S39" s="15" t="n"/>
      <c r="T39" s="21">
        <f>IF(OR(B39="",C39="",'Configuración'!$B$7=""),"",IF('Configuración'!$B$7&gt;=C39,"Pasada",IF('Configuración'!$B$7&gt;=B39,"En curso según hora",IF(ROUND((B39-'Configuración'!$B$7)*1440,0)&lt;='Configuración'!$B$8,"Próxima","Pendiente"))))</f>
        <v/>
      </c>
      <c r="X39">
        <f>IFERROR(INDEX('Configuración'!$D$3:$D$11,ROWS($X$7:X39)),"")</f>
        <v/>
      </c>
      <c r="Y39">
        <f>IFERROR(INDEX('Configuración'!$F$3:$F$7,ROWS($Y$7:Y39)),"")</f>
        <v/>
      </c>
    </row>
    <row r="40" ht="34" customHeight="1">
      <c r="A40" s="13" t="n"/>
      <c r="B40" s="14" t="n"/>
      <c r="C40" s="14" t="n"/>
      <c r="D40" s="15" t="n"/>
      <c r="E40" s="15" t="n"/>
      <c r="F40" s="15" t="n"/>
      <c r="G40" s="15" t="n"/>
      <c r="H40" s="16" t="n"/>
      <c r="I40" s="14" t="n"/>
      <c r="J40" s="14" t="n"/>
      <c r="K40" s="17" t="n"/>
      <c r="L40" s="18">
        <f>IF(OR(B40="",C40=""),"",IF(C40&lt;B40,"",ROUND((C40-B40)*24,2)))</f>
        <v/>
      </c>
      <c r="M40" s="19">
        <f>IF(OR(B40="",ROW()=7),"",IF(C39="","",ROUND((B40-C39)*1440,0)))</f>
        <v/>
      </c>
      <c r="N40" s="20">
        <f>IF(OR(B40="",C40=""),"",IF(OR(AND(I40="",J40&lt;&gt;""),AND(I40&lt;&gt;"",J40="")),"Ventana incompleta",IF(AND(I40&lt;&gt;"",J40&lt;&gt;"",J40&lt;I40),"Ventana no válida",IF(AND(B40&gt;=IF(I40="",'Configuración'!$B$4,I40),C40&lt;=IF(J40="",'Configuración'!$B$5,J40)),"Dentro","Fuera"))))</f>
        <v/>
      </c>
      <c r="O40" s="20">
        <f>IF(OR(A40="",B40="",C40=""),"",IF(C40&lt;B40,"Fin anterior al inicio",IF(ROW()=7,"Primera actividad",IF(OR(A39="",B39="",C39=""),"Revisar fila anterior",IF(A40&lt;=A39,"Orden no ascendente",IF(B40&lt;C39,"Solape",IF(M40&lt;IF(K40="",'Configuración'!$B$6,K40),"Transición insuficiente","Correcta")))))))</f>
        <v/>
      </c>
      <c r="P40" s="21">
        <f>IF(COUNTA(A40:K40,R40:S40)=0,"",IF(OR(A40="",B40="",C40="",D40="",E40="",F40="",G40="",H40="",R40="",COUNTIF($A$7:$A$106,A40)&gt;1,O40="Fin anterior al inicio",O40="Solape",O40="Orden no ascendente",O40="Revisar fila anterior",N40="Ventana no válida"),"Bloqueo",IF(OR(O40="Transición insuficiente",N40="Ventana incompleta",N40="Fuera"),"Atención","Correcto")))</f>
        <v/>
      </c>
      <c r="Q40" s="20">
        <f>IF(P40="","",IF(P40="Correcto","Sin aviso",IF(OR(A40="",B40="",C40="",D40="",E40="",F40="",G40="",H40="",R40=""),"Faltan datos obligatorios",IF(COUNTIF($A$7:$A$106,A40)&gt;1,"Orden duplicado",IF(AND(O40&lt;&gt;"",O40&lt;&gt;"Correcta",O40&lt;&gt;"Primera actividad"),O40,IF(N40="Ventana no válida","Revisar ventana",IF(N40="Ventana incompleta","Completar ventana","Fuera de ventana")))))))</f>
        <v/>
      </c>
      <c r="R40" s="22" t="n"/>
      <c r="S40" s="15" t="n"/>
      <c r="T40" s="21">
        <f>IF(OR(B40="",C40="",'Configuración'!$B$7=""),"",IF('Configuración'!$B$7&gt;=C40,"Pasada",IF('Configuración'!$B$7&gt;=B40,"En curso según hora",IF(ROUND((B40-'Configuración'!$B$7)*1440,0)&lt;='Configuración'!$B$8,"Próxima","Pendiente"))))</f>
        <v/>
      </c>
      <c r="X40">
        <f>IFERROR(INDEX('Configuración'!$D$3:$D$11,ROWS($X$7:X40)),"")</f>
        <v/>
      </c>
      <c r="Y40">
        <f>IFERROR(INDEX('Configuración'!$F$3:$F$7,ROWS($Y$7:Y40)),"")</f>
        <v/>
      </c>
    </row>
    <row r="41" ht="34" customHeight="1">
      <c r="A41" s="13" t="n"/>
      <c r="B41" s="14" t="n"/>
      <c r="C41" s="14" t="n"/>
      <c r="D41" s="15" t="n"/>
      <c r="E41" s="15" t="n"/>
      <c r="F41" s="15" t="n"/>
      <c r="G41" s="15" t="n"/>
      <c r="H41" s="16" t="n"/>
      <c r="I41" s="14" t="n"/>
      <c r="J41" s="14" t="n"/>
      <c r="K41" s="17" t="n"/>
      <c r="L41" s="18">
        <f>IF(OR(B41="",C41=""),"",IF(C41&lt;B41,"",ROUND((C41-B41)*24,2)))</f>
        <v/>
      </c>
      <c r="M41" s="19">
        <f>IF(OR(B41="",ROW()=7),"",IF(C40="","",ROUND((B41-C40)*1440,0)))</f>
        <v/>
      </c>
      <c r="N41" s="20">
        <f>IF(OR(B41="",C41=""),"",IF(OR(AND(I41="",J41&lt;&gt;""),AND(I41&lt;&gt;"",J41="")),"Ventana incompleta",IF(AND(I41&lt;&gt;"",J41&lt;&gt;"",J41&lt;I41),"Ventana no válida",IF(AND(B41&gt;=IF(I41="",'Configuración'!$B$4,I41),C41&lt;=IF(J41="",'Configuración'!$B$5,J41)),"Dentro","Fuera"))))</f>
        <v/>
      </c>
      <c r="O41" s="20">
        <f>IF(OR(A41="",B41="",C41=""),"",IF(C41&lt;B41,"Fin anterior al inicio",IF(ROW()=7,"Primera actividad",IF(OR(A40="",B40="",C40=""),"Revisar fila anterior",IF(A41&lt;=A40,"Orden no ascendente",IF(B41&lt;C40,"Solape",IF(M41&lt;IF(K41="",'Configuración'!$B$6,K41),"Transición insuficiente","Correcta")))))))</f>
        <v/>
      </c>
      <c r="P41" s="21">
        <f>IF(COUNTA(A41:K41,R41:S41)=0,"",IF(OR(A41="",B41="",C41="",D41="",E41="",F41="",G41="",H41="",R41="",COUNTIF($A$7:$A$106,A41)&gt;1,O41="Fin anterior al inicio",O41="Solape",O41="Orden no ascendente",O41="Revisar fila anterior",N41="Ventana no válida"),"Bloqueo",IF(OR(O41="Transición insuficiente",N41="Ventana incompleta",N41="Fuera"),"Atención","Correcto")))</f>
        <v/>
      </c>
      <c r="Q41" s="20">
        <f>IF(P41="","",IF(P41="Correcto","Sin aviso",IF(OR(A41="",B41="",C41="",D41="",E41="",F41="",G41="",H41="",R41=""),"Faltan datos obligatorios",IF(COUNTIF($A$7:$A$106,A41)&gt;1,"Orden duplicado",IF(AND(O41&lt;&gt;"",O41&lt;&gt;"Correcta",O41&lt;&gt;"Primera actividad"),O41,IF(N41="Ventana no válida","Revisar ventana",IF(N41="Ventana incompleta","Completar ventana","Fuera de ventana")))))))</f>
        <v/>
      </c>
      <c r="R41" s="22" t="n"/>
      <c r="S41" s="15" t="n"/>
      <c r="T41" s="21">
        <f>IF(OR(B41="",C41="",'Configuración'!$B$7=""),"",IF('Configuración'!$B$7&gt;=C41,"Pasada",IF('Configuración'!$B$7&gt;=B41,"En curso según hora",IF(ROUND((B41-'Configuración'!$B$7)*1440,0)&lt;='Configuración'!$B$8,"Próxima","Pendiente"))))</f>
        <v/>
      </c>
      <c r="X41">
        <f>IFERROR(INDEX('Configuración'!$D$3:$D$11,ROWS($X$7:X41)),"")</f>
        <v/>
      </c>
      <c r="Y41">
        <f>IFERROR(INDEX('Configuración'!$F$3:$F$7,ROWS($Y$7:Y41)),"")</f>
        <v/>
      </c>
    </row>
    <row r="42" ht="34" customHeight="1">
      <c r="A42" s="13" t="n"/>
      <c r="B42" s="14" t="n"/>
      <c r="C42" s="14" t="n"/>
      <c r="D42" s="15" t="n"/>
      <c r="E42" s="15" t="n"/>
      <c r="F42" s="15" t="n"/>
      <c r="G42" s="15" t="n"/>
      <c r="H42" s="16" t="n"/>
      <c r="I42" s="14" t="n"/>
      <c r="J42" s="14" t="n"/>
      <c r="K42" s="17" t="n"/>
      <c r="L42" s="18">
        <f>IF(OR(B42="",C42=""),"",IF(C42&lt;B42,"",ROUND((C42-B42)*24,2)))</f>
        <v/>
      </c>
      <c r="M42" s="19">
        <f>IF(OR(B42="",ROW()=7),"",IF(C41="","",ROUND((B42-C41)*1440,0)))</f>
        <v/>
      </c>
      <c r="N42" s="20">
        <f>IF(OR(B42="",C42=""),"",IF(OR(AND(I42="",J42&lt;&gt;""),AND(I42&lt;&gt;"",J42="")),"Ventana incompleta",IF(AND(I42&lt;&gt;"",J42&lt;&gt;"",J42&lt;I42),"Ventana no válida",IF(AND(B42&gt;=IF(I42="",'Configuración'!$B$4,I42),C42&lt;=IF(J42="",'Configuración'!$B$5,J42)),"Dentro","Fuera"))))</f>
        <v/>
      </c>
      <c r="O42" s="20">
        <f>IF(OR(A42="",B42="",C42=""),"",IF(C42&lt;B42,"Fin anterior al inicio",IF(ROW()=7,"Primera actividad",IF(OR(A41="",B41="",C41=""),"Revisar fila anterior",IF(A42&lt;=A41,"Orden no ascendente",IF(B42&lt;C41,"Solape",IF(M42&lt;IF(K42="",'Configuración'!$B$6,K42),"Transición insuficiente","Correcta")))))))</f>
        <v/>
      </c>
      <c r="P42" s="21">
        <f>IF(COUNTA(A42:K42,R42:S42)=0,"",IF(OR(A42="",B42="",C42="",D42="",E42="",F42="",G42="",H42="",R42="",COUNTIF($A$7:$A$106,A42)&gt;1,O42="Fin anterior al inicio",O42="Solape",O42="Orden no ascendente",O42="Revisar fila anterior",N42="Ventana no válida"),"Bloqueo",IF(OR(O42="Transición insuficiente",N42="Ventana incompleta",N42="Fuera"),"Atención","Correcto")))</f>
        <v/>
      </c>
      <c r="Q42" s="20">
        <f>IF(P42="","",IF(P42="Correcto","Sin aviso",IF(OR(A42="",B42="",C42="",D42="",E42="",F42="",G42="",H42="",R42=""),"Faltan datos obligatorios",IF(COUNTIF($A$7:$A$106,A42)&gt;1,"Orden duplicado",IF(AND(O42&lt;&gt;"",O42&lt;&gt;"Correcta",O42&lt;&gt;"Primera actividad"),O42,IF(N42="Ventana no válida","Revisar ventana",IF(N42="Ventana incompleta","Completar ventana","Fuera de ventana")))))))</f>
        <v/>
      </c>
      <c r="R42" s="22" t="n"/>
      <c r="S42" s="15" t="n"/>
      <c r="T42" s="21">
        <f>IF(OR(B42="",C42="",'Configuración'!$B$7=""),"",IF('Configuración'!$B$7&gt;=C42,"Pasada",IF('Configuración'!$B$7&gt;=B42,"En curso según hora",IF(ROUND((B42-'Configuración'!$B$7)*1440,0)&lt;='Configuración'!$B$8,"Próxima","Pendiente"))))</f>
        <v/>
      </c>
      <c r="X42">
        <f>IFERROR(INDEX('Configuración'!$D$3:$D$11,ROWS($X$7:X42)),"")</f>
        <v/>
      </c>
      <c r="Y42">
        <f>IFERROR(INDEX('Configuración'!$F$3:$F$7,ROWS($Y$7:Y42)),"")</f>
        <v/>
      </c>
    </row>
    <row r="43" ht="34" customHeight="1">
      <c r="A43" s="13" t="n"/>
      <c r="B43" s="14" t="n"/>
      <c r="C43" s="14" t="n"/>
      <c r="D43" s="15" t="n"/>
      <c r="E43" s="15" t="n"/>
      <c r="F43" s="15" t="n"/>
      <c r="G43" s="15" t="n"/>
      <c r="H43" s="16" t="n"/>
      <c r="I43" s="14" t="n"/>
      <c r="J43" s="14" t="n"/>
      <c r="K43" s="17" t="n"/>
      <c r="L43" s="18">
        <f>IF(OR(B43="",C43=""),"",IF(C43&lt;B43,"",ROUND((C43-B43)*24,2)))</f>
        <v/>
      </c>
      <c r="M43" s="19">
        <f>IF(OR(B43="",ROW()=7),"",IF(C42="","",ROUND((B43-C42)*1440,0)))</f>
        <v/>
      </c>
      <c r="N43" s="20">
        <f>IF(OR(B43="",C43=""),"",IF(OR(AND(I43="",J43&lt;&gt;""),AND(I43&lt;&gt;"",J43="")),"Ventana incompleta",IF(AND(I43&lt;&gt;"",J43&lt;&gt;"",J43&lt;I43),"Ventana no válida",IF(AND(B43&gt;=IF(I43="",'Configuración'!$B$4,I43),C43&lt;=IF(J43="",'Configuración'!$B$5,J43)),"Dentro","Fuera"))))</f>
        <v/>
      </c>
      <c r="O43" s="20">
        <f>IF(OR(A43="",B43="",C43=""),"",IF(C43&lt;B43,"Fin anterior al inicio",IF(ROW()=7,"Primera actividad",IF(OR(A42="",B42="",C42=""),"Revisar fila anterior",IF(A43&lt;=A42,"Orden no ascendente",IF(B43&lt;C42,"Solape",IF(M43&lt;IF(K43="",'Configuración'!$B$6,K43),"Transición insuficiente","Correcta")))))))</f>
        <v/>
      </c>
      <c r="P43" s="21">
        <f>IF(COUNTA(A43:K43,R43:S43)=0,"",IF(OR(A43="",B43="",C43="",D43="",E43="",F43="",G43="",H43="",R43="",COUNTIF($A$7:$A$106,A43)&gt;1,O43="Fin anterior al inicio",O43="Solape",O43="Orden no ascendente",O43="Revisar fila anterior",N43="Ventana no válida"),"Bloqueo",IF(OR(O43="Transición insuficiente",N43="Ventana incompleta",N43="Fuera"),"Atención","Correcto")))</f>
        <v/>
      </c>
      <c r="Q43" s="20">
        <f>IF(P43="","",IF(P43="Correcto","Sin aviso",IF(OR(A43="",B43="",C43="",D43="",E43="",F43="",G43="",H43="",R43=""),"Faltan datos obligatorios",IF(COUNTIF($A$7:$A$106,A43)&gt;1,"Orden duplicado",IF(AND(O43&lt;&gt;"",O43&lt;&gt;"Correcta",O43&lt;&gt;"Primera actividad"),O43,IF(N43="Ventana no válida","Revisar ventana",IF(N43="Ventana incompleta","Completar ventana","Fuera de ventana")))))))</f>
        <v/>
      </c>
      <c r="R43" s="22" t="n"/>
      <c r="S43" s="15" t="n"/>
      <c r="T43" s="21">
        <f>IF(OR(B43="",C43="",'Configuración'!$B$7=""),"",IF('Configuración'!$B$7&gt;=C43,"Pasada",IF('Configuración'!$B$7&gt;=B43,"En curso según hora",IF(ROUND((B43-'Configuración'!$B$7)*1440,0)&lt;='Configuración'!$B$8,"Próxima","Pendiente"))))</f>
        <v/>
      </c>
      <c r="X43">
        <f>IFERROR(INDEX('Configuración'!$D$3:$D$11,ROWS($X$7:X43)),"")</f>
        <v/>
      </c>
      <c r="Y43">
        <f>IFERROR(INDEX('Configuración'!$F$3:$F$7,ROWS($Y$7:Y43)),"")</f>
        <v/>
      </c>
    </row>
    <row r="44" ht="34" customHeight="1">
      <c r="A44" s="13" t="n"/>
      <c r="B44" s="14" t="n"/>
      <c r="C44" s="14" t="n"/>
      <c r="D44" s="15" t="n"/>
      <c r="E44" s="15" t="n"/>
      <c r="F44" s="15" t="n"/>
      <c r="G44" s="15" t="n"/>
      <c r="H44" s="16" t="n"/>
      <c r="I44" s="14" t="n"/>
      <c r="J44" s="14" t="n"/>
      <c r="K44" s="17" t="n"/>
      <c r="L44" s="18">
        <f>IF(OR(B44="",C44=""),"",IF(C44&lt;B44,"",ROUND((C44-B44)*24,2)))</f>
        <v/>
      </c>
      <c r="M44" s="19">
        <f>IF(OR(B44="",ROW()=7),"",IF(C43="","",ROUND((B44-C43)*1440,0)))</f>
        <v/>
      </c>
      <c r="N44" s="20">
        <f>IF(OR(B44="",C44=""),"",IF(OR(AND(I44="",J44&lt;&gt;""),AND(I44&lt;&gt;"",J44="")),"Ventana incompleta",IF(AND(I44&lt;&gt;"",J44&lt;&gt;"",J44&lt;I44),"Ventana no válida",IF(AND(B44&gt;=IF(I44="",'Configuración'!$B$4,I44),C44&lt;=IF(J44="",'Configuración'!$B$5,J44)),"Dentro","Fuera"))))</f>
        <v/>
      </c>
      <c r="O44" s="20">
        <f>IF(OR(A44="",B44="",C44=""),"",IF(C44&lt;B44,"Fin anterior al inicio",IF(ROW()=7,"Primera actividad",IF(OR(A43="",B43="",C43=""),"Revisar fila anterior",IF(A44&lt;=A43,"Orden no ascendente",IF(B44&lt;C43,"Solape",IF(M44&lt;IF(K44="",'Configuración'!$B$6,K44),"Transición insuficiente","Correcta")))))))</f>
        <v/>
      </c>
      <c r="P44" s="21">
        <f>IF(COUNTA(A44:K44,R44:S44)=0,"",IF(OR(A44="",B44="",C44="",D44="",E44="",F44="",G44="",H44="",R44="",COUNTIF($A$7:$A$106,A44)&gt;1,O44="Fin anterior al inicio",O44="Solape",O44="Orden no ascendente",O44="Revisar fila anterior",N44="Ventana no válida"),"Bloqueo",IF(OR(O44="Transición insuficiente",N44="Ventana incompleta",N44="Fuera"),"Atención","Correcto")))</f>
        <v/>
      </c>
      <c r="Q44" s="20">
        <f>IF(P44="","",IF(P44="Correcto","Sin aviso",IF(OR(A44="",B44="",C44="",D44="",E44="",F44="",G44="",H44="",R44=""),"Faltan datos obligatorios",IF(COUNTIF($A$7:$A$106,A44)&gt;1,"Orden duplicado",IF(AND(O44&lt;&gt;"",O44&lt;&gt;"Correcta",O44&lt;&gt;"Primera actividad"),O44,IF(N44="Ventana no válida","Revisar ventana",IF(N44="Ventana incompleta","Completar ventana","Fuera de ventana")))))))</f>
        <v/>
      </c>
      <c r="R44" s="22" t="n"/>
      <c r="S44" s="15" t="n"/>
      <c r="T44" s="21">
        <f>IF(OR(B44="",C44="",'Configuración'!$B$7=""),"",IF('Configuración'!$B$7&gt;=C44,"Pasada",IF('Configuración'!$B$7&gt;=B44,"En curso según hora",IF(ROUND((B44-'Configuración'!$B$7)*1440,0)&lt;='Configuración'!$B$8,"Próxima","Pendiente"))))</f>
        <v/>
      </c>
      <c r="X44">
        <f>IFERROR(INDEX('Configuración'!$D$3:$D$11,ROWS($X$7:X44)),"")</f>
        <v/>
      </c>
      <c r="Y44">
        <f>IFERROR(INDEX('Configuración'!$F$3:$F$7,ROWS($Y$7:Y44)),"")</f>
        <v/>
      </c>
    </row>
    <row r="45" ht="34" customHeight="1">
      <c r="A45" s="13" t="n"/>
      <c r="B45" s="14" t="n"/>
      <c r="C45" s="14" t="n"/>
      <c r="D45" s="15" t="n"/>
      <c r="E45" s="15" t="n"/>
      <c r="F45" s="15" t="n"/>
      <c r="G45" s="15" t="n"/>
      <c r="H45" s="16" t="n"/>
      <c r="I45" s="14" t="n"/>
      <c r="J45" s="14" t="n"/>
      <c r="K45" s="17" t="n"/>
      <c r="L45" s="18">
        <f>IF(OR(B45="",C45=""),"",IF(C45&lt;B45,"",ROUND((C45-B45)*24,2)))</f>
        <v/>
      </c>
      <c r="M45" s="19">
        <f>IF(OR(B45="",ROW()=7),"",IF(C44="","",ROUND((B45-C44)*1440,0)))</f>
        <v/>
      </c>
      <c r="N45" s="20">
        <f>IF(OR(B45="",C45=""),"",IF(OR(AND(I45="",J45&lt;&gt;""),AND(I45&lt;&gt;"",J45="")),"Ventana incompleta",IF(AND(I45&lt;&gt;"",J45&lt;&gt;"",J45&lt;I45),"Ventana no válida",IF(AND(B45&gt;=IF(I45="",'Configuración'!$B$4,I45),C45&lt;=IF(J45="",'Configuración'!$B$5,J45)),"Dentro","Fuera"))))</f>
        <v/>
      </c>
      <c r="O45" s="20">
        <f>IF(OR(A45="",B45="",C45=""),"",IF(C45&lt;B45,"Fin anterior al inicio",IF(ROW()=7,"Primera actividad",IF(OR(A44="",B44="",C44=""),"Revisar fila anterior",IF(A45&lt;=A44,"Orden no ascendente",IF(B45&lt;C44,"Solape",IF(M45&lt;IF(K45="",'Configuración'!$B$6,K45),"Transición insuficiente","Correcta")))))))</f>
        <v/>
      </c>
      <c r="P45" s="21">
        <f>IF(COUNTA(A45:K45,R45:S45)=0,"",IF(OR(A45="",B45="",C45="",D45="",E45="",F45="",G45="",H45="",R45="",COUNTIF($A$7:$A$106,A45)&gt;1,O45="Fin anterior al inicio",O45="Solape",O45="Orden no ascendente",O45="Revisar fila anterior",N45="Ventana no válida"),"Bloqueo",IF(OR(O45="Transición insuficiente",N45="Ventana incompleta",N45="Fuera"),"Atención","Correcto")))</f>
        <v/>
      </c>
      <c r="Q45" s="20">
        <f>IF(P45="","",IF(P45="Correcto","Sin aviso",IF(OR(A45="",B45="",C45="",D45="",E45="",F45="",G45="",H45="",R45=""),"Faltan datos obligatorios",IF(COUNTIF($A$7:$A$106,A45)&gt;1,"Orden duplicado",IF(AND(O45&lt;&gt;"",O45&lt;&gt;"Correcta",O45&lt;&gt;"Primera actividad"),O45,IF(N45="Ventana no válida","Revisar ventana",IF(N45="Ventana incompleta","Completar ventana","Fuera de ventana")))))))</f>
        <v/>
      </c>
      <c r="R45" s="22" t="n"/>
      <c r="S45" s="15" t="n"/>
      <c r="T45" s="21">
        <f>IF(OR(B45="",C45="",'Configuración'!$B$7=""),"",IF('Configuración'!$B$7&gt;=C45,"Pasada",IF('Configuración'!$B$7&gt;=B45,"En curso según hora",IF(ROUND((B45-'Configuración'!$B$7)*1440,0)&lt;='Configuración'!$B$8,"Próxima","Pendiente"))))</f>
        <v/>
      </c>
      <c r="X45">
        <f>IFERROR(INDEX('Configuración'!$D$3:$D$11,ROWS($X$7:X45)),"")</f>
        <v/>
      </c>
      <c r="Y45">
        <f>IFERROR(INDEX('Configuración'!$F$3:$F$7,ROWS($Y$7:Y45)),"")</f>
        <v/>
      </c>
    </row>
    <row r="46" ht="34" customHeight="1">
      <c r="A46" s="13" t="n"/>
      <c r="B46" s="14" t="n"/>
      <c r="C46" s="14" t="n"/>
      <c r="D46" s="15" t="n"/>
      <c r="E46" s="15" t="n"/>
      <c r="F46" s="15" t="n"/>
      <c r="G46" s="15" t="n"/>
      <c r="H46" s="16" t="n"/>
      <c r="I46" s="14" t="n"/>
      <c r="J46" s="14" t="n"/>
      <c r="K46" s="17" t="n"/>
      <c r="L46" s="18">
        <f>IF(OR(B46="",C46=""),"",IF(C46&lt;B46,"",ROUND((C46-B46)*24,2)))</f>
        <v/>
      </c>
      <c r="M46" s="19">
        <f>IF(OR(B46="",ROW()=7),"",IF(C45="","",ROUND((B46-C45)*1440,0)))</f>
        <v/>
      </c>
      <c r="N46" s="20">
        <f>IF(OR(B46="",C46=""),"",IF(OR(AND(I46="",J46&lt;&gt;""),AND(I46&lt;&gt;"",J46="")),"Ventana incompleta",IF(AND(I46&lt;&gt;"",J46&lt;&gt;"",J46&lt;I46),"Ventana no válida",IF(AND(B46&gt;=IF(I46="",'Configuración'!$B$4,I46),C46&lt;=IF(J46="",'Configuración'!$B$5,J46)),"Dentro","Fuera"))))</f>
        <v/>
      </c>
      <c r="O46" s="20">
        <f>IF(OR(A46="",B46="",C46=""),"",IF(C46&lt;B46,"Fin anterior al inicio",IF(ROW()=7,"Primera actividad",IF(OR(A45="",B45="",C45=""),"Revisar fila anterior",IF(A46&lt;=A45,"Orden no ascendente",IF(B46&lt;C45,"Solape",IF(M46&lt;IF(K46="",'Configuración'!$B$6,K46),"Transición insuficiente","Correcta")))))))</f>
        <v/>
      </c>
      <c r="P46" s="21">
        <f>IF(COUNTA(A46:K46,R46:S46)=0,"",IF(OR(A46="",B46="",C46="",D46="",E46="",F46="",G46="",H46="",R46="",COUNTIF($A$7:$A$106,A46)&gt;1,O46="Fin anterior al inicio",O46="Solape",O46="Orden no ascendente",O46="Revisar fila anterior",N46="Ventana no válida"),"Bloqueo",IF(OR(O46="Transición insuficiente",N46="Ventana incompleta",N46="Fuera"),"Atención","Correcto")))</f>
        <v/>
      </c>
      <c r="Q46" s="20">
        <f>IF(P46="","",IF(P46="Correcto","Sin aviso",IF(OR(A46="",B46="",C46="",D46="",E46="",F46="",G46="",H46="",R46=""),"Faltan datos obligatorios",IF(COUNTIF($A$7:$A$106,A46)&gt;1,"Orden duplicado",IF(AND(O46&lt;&gt;"",O46&lt;&gt;"Correcta",O46&lt;&gt;"Primera actividad"),O46,IF(N46="Ventana no válida","Revisar ventana",IF(N46="Ventana incompleta","Completar ventana","Fuera de ventana")))))))</f>
        <v/>
      </c>
      <c r="R46" s="22" t="n"/>
      <c r="S46" s="15" t="n"/>
      <c r="T46" s="21">
        <f>IF(OR(B46="",C46="",'Configuración'!$B$7=""),"",IF('Configuración'!$B$7&gt;=C46,"Pasada",IF('Configuración'!$B$7&gt;=B46,"En curso según hora",IF(ROUND((B46-'Configuración'!$B$7)*1440,0)&lt;='Configuración'!$B$8,"Próxima","Pendiente"))))</f>
        <v/>
      </c>
      <c r="X46">
        <f>IFERROR(INDEX('Configuración'!$D$3:$D$11,ROWS($X$7:X46)),"")</f>
        <v/>
      </c>
      <c r="Y46">
        <f>IFERROR(INDEX('Configuración'!$F$3:$F$7,ROWS($Y$7:Y46)),"")</f>
        <v/>
      </c>
    </row>
    <row r="47" ht="34" customHeight="1">
      <c r="A47" s="13" t="n"/>
      <c r="B47" s="14" t="n"/>
      <c r="C47" s="14" t="n"/>
      <c r="D47" s="15" t="n"/>
      <c r="E47" s="15" t="n"/>
      <c r="F47" s="15" t="n"/>
      <c r="G47" s="15" t="n"/>
      <c r="H47" s="16" t="n"/>
      <c r="I47" s="14" t="n"/>
      <c r="J47" s="14" t="n"/>
      <c r="K47" s="17" t="n"/>
      <c r="L47" s="18">
        <f>IF(OR(B47="",C47=""),"",IF(C47&lt;B47,"",ROUND((C47-B47)*24,2)))</f>
        <v/>
      </c>
      <c r="M47" s="19">
        <f>IF(OR(B47="",ROW()=7),"",IF(C46="","",ROUND((B47-C46)*1440,0)))</f>
        <v/>
      </c>
      <c r="N47" s="20">
        <f>IF(OR(B47="",C47=""),"",IF(OR(AND(I47="",J47&lt;&gt;""),AND(I47&lt;&gt;"",J47="")),"Ventana incompleta",IF(AND(I47&lt;&gt;"",J47&lt;&gt;"",J47&lt;I47),"Ventana no válida",IF(AND(B47&gt;=IF(I47="",'Configuración'!$B$4,I47),C47&lt;=IF(J47="",'Configuración'!$B$5,J47)),"Dentro","Fuera"))))</f>
        <v/>
      </c>
      <c r="O47" s="20">
        <f>IF(OR(A47="",B47="",C47=""),"",IF(C47&lt;B47,"Fin anterior al inicio",IF(ROW()=7,"Primera actividad",IF(OR(A46="",B46="",C46=""),"Revisar fila anterior",IF(A47&lt;=A46,"Orden no ascendente",IF(B47&lt;C46,"Solape",IF(M47&lt;IF(K47="",'Configuración'!$B$6,K47),"Transición insuficiente","Correcta")))))))</f>
        <v/>
      </c>
      <c r="P47" s="21">
        <f>IF(COUNTA(A47:K47,R47:S47)=0,"",IF(OR(A47="",B47="",C47="",D47="",E47="",F47="",G47="",H47="",R47="",COUNTIF($A$7:$A$106,A47)&gt;1,O47="Fin anterior al inicio",O47="Solape",O47="Orden no ascendente",O47="Revisar fila anterior",N47="Ventana no válida"),"Bloqueo",IF(OR(O47="Transición insuficiente",N47="Ventana incompleta",N47="Fuera"),"Atención","Correcto")))</f>
        <v/>
      </c>
      <c r="Q47" s="20">
        <f>IF(P47="","",IF(P47="Correcto","Sin aviso",IF(OR(A47="",B47="",C47="",D47="",E47="",F47="",G47="",H47="",R47=""),"Faltan datos obligatorios",IF(COUNTIF($A$7:$A$106,A47)&gt;1,"Orden duplicado",IF(AND(O47&lt;&gt;"",O47&lt;&gt;"Correcta",O47&lt;&gt;"Primera actividad"),O47,IF(N47="Ventana no válida","Revisar ventana",IF(N47="Ventana incompleta","Completar ventana","Fuera de ventana")))))))</f>
        <v/>
      </c>
      <c r="R47" s="22" t="n"/>
      <c r="S47" s="15" t="n"/>
      <c r="T47" s="21">
        <f>IF(OR(B47="",C47="",'Configuración'!$B$7=""),"",IF('Configuración'!$B$7&gt;=C47,"Pasada",IF('Configuración'!$B$7&gt;=B47,"En curso según hora",IF(ROUND((B47-'Configuración'!$B$7)*1440,0)&lt;='Configuración'!$B$8,"Próxima","Pendiente"))))</f>
        <v/>
      </c>
      <c r="X47">
        <f>IFERROR(INDEX('Configuración'!$D$3:$D$11,ROWS($X$7:X47)),"")</f>
        <v/>
      </c>
      <c r="Y47">
        <f>IFERROR(INDEX('Configuración'!$F$3:$F$7,ROWS($Y$7:Y47)),"")</f>
        <v/>
      </c>
    </row>
    <row r="48" ht="34" customHeight="1">
      <c r="A48" s="13" t="n"/>
      <c r="B48" s="14" t="n"/>
      <c r="C48" s="14" t="n"/>
      <c r="D48" s="15" t="n"/>
      <c r="E48" s="15" t="n"/>
      <c r="F48" s="15" t="n"/>
      <c r="G48" s="15" t="n"/>
      <c r="H48" s="16" t="n"/>
      <c r="I48" s="14" t="n"/>
      <c r="J48" s="14" t="n"/>
      <c r="K48" s="17" t="n"/>
      <c r="L48" s="18">
        <f>IF(OR(B48="",C48=""),"",IF(C48&lt;B48,"",ROUND((C48-B48)*24,2)))</f>
        <v/>
      </c>
      <c r="M48" s="19">
        <f>IF(OR(B48="",ROW()=7),"",IF(C47="","",ROUND((B48-C47)*1440,0)))</f>
        <v/>
      </c>
      <c r="N48" s="20">
        <f>IF(OR(B48="",C48=""),"",IF(OR(AND(I48="",J48&lt;&gt;""),AND(I48&lt;&gt;"",J48="")),"Ventana incompleta",IF(AND(I48&lt;&gt;"",J48&lt;&gt;"",J48&lt;I48),"Ventana no válida",IF(AND(B48&gt;=IF(I48="",'Configuración'!$B$4,I48),C48&lt;=IF(J48="",'Configuración'!$B$5,J48)),"Dentro","Fuera"))))</f>
        <v/>
      </c>
      <c r="O48" s="20">
        <f>IF(OR(A48="",B48="",C48=""),"",IF(C48&lt;B48,"Fin anterior al inicio",IF(ROW()=7,"Primera actividad",IF(OR(A47="",B47="",C47=""),"Revisar fila anterior",IF(A48&lt;=A47,"Orden no ascendente",IF(B48&lt;C47,"Solape",IF(M48&lt;IF(K48="",'Configuración'!$B$6,K48),"Transición insuficiente","Correcta")))))))</f>
        <v/>
      </c>
      <c r="P48" s="21">
        <f>IF(COUNTA(A48:K48,R48:S48)=0,"",IF(OR(A48="",B48="",C48="",D48="",E48="",F48="",G48="",H48="",R48="",COUNTIF($A$7:$A$106,A48)&gt;1,O48="Fin anterior al inicio",O48="Solape",O48="Orden no ascendente",O48="Revisar fila anterior",N48="Ventana no válida"),"Bloqueo",IF(OR(O48="Transición insuficiente",N48="Ventana incompleta",N48="Fuera"),"Atención","Correcto")))</f>
        <v/>
      </c>
      <c r="Q48" s="20">
        <f>IF(P48="","",IF(P48="Correcto","Sin aviso",IF(OR(A48="",B48="",C48="",D48="",E48="",F48="",G48="",H48="",R48=""),"Faltan datos obligatorios",IF(COUNTIF($A$7:$A$106,A48)&gt;1,"Orden duplicado",IF(AND(O48&lt;&gt;"",O48&lt;&gt;"Correcta",O48&lt;&gt;"Primera actividad"),O48,IF(N48="Ventana no válida","Revisar ventana",IF(N48="Ventana incompleta","Completar ventana","Fuera de ventana")))))))</f>
        <v/>
      </c>
      <c r="R48" s="22" t="n"/>
      <c r="S48" s="15" t="n"/>
      <c r="T48" s="21">
        <f>IF(OR(B48="",C48="",'Configuración'!$B$7=""),"",IF('Configuración'!$B$7&gt;=C48,"Pasada",IF('Configuración'!$B$7&gt;=B48,"En curso según hora",IF(ROUND((B48-'Configuración'!$B$7)*1440,0)&lt;='Configuración'!$B$8,"Próxima","Pendiente"))))</f>
        <v/>
      </c>
      <c r="X48">
        <f>IFERROR(INDEX('Configuración'!$D$3:$D$11,ROWS($X$7:X48)),"")</f>
        <v/>
      </c>
      <c r="Y48">
        <f>IFERROR(INDEX('Configuración'!$F$3:$F$7,ROWS($Y$7:Y48)),"")</f>
        <v/>
      </c>
    </row>
    <row r="49" ht="34" customHeight="1">
      <c r="A49" s="13" t="n"/>
      <c r="B49" s="14" t="n"/>
      <c r="C49" s="14" t="n"/>
      <c r="D49" s="15" t="n"/>
      <c r="E49" s="15" t="n"/>
      <c r="F49" s="15" t="n"/>
      <c r="G49" s="15" t="n"/>
      <c r="H49" s="16" t="n"/>
      <c r="I49" s="14" t="n"/>
      <c r="J49" s="14" t="n"/>
      <c r="K49" s="17" t="n"/>
      <c r="L49" s="18">
        <f>IF(OR(B49="",C49=""),"",IF(C49&lt;B49,"",ROUND((C49-B49)*24,2)))</f>
        <v/>
      </c>
      <c r="M49" s="19">
        <f>IF(OR(B49="",ROW()=7),"",IF(C48="","",ROUND((B49-C48)*1440,0)))</f>
        <v/>
      </c>
      <c r="N49" s="20">
        <f>IF(OR(B49="",C49=""),"",IF(OR(AND(I49="",J49&lt;&gt;""),AND(I49&lt;&gt;"",J49="")),"Ventana incompleta",IF(AND(I49&lt;&gt;"",J49&lt;&gt;"",J49&lt;I49),"Ventana no válida",IF(AND(B49&gt;=IF(I49="",'Configuración'!$B$4,I49),C49&lt;=IF(J49="",'Configuración'!$B$5,J49)),"Dentro","Fuera"))))</f>
        <v/>
      </c>
      <c r="O49" s="20">
        <f>IF(OR(A49="",B49="",C49=""),"",IF(C49&lt;B49,"Fin anterior al inicio",IF(ROW()=7,"Primera actividad",IF(OR(A48="",B48="",C48=""),"Revisar fila anterior",IF(A49&lt;=A48,"Orden no ascendente",IF(B49&lt;C48,"Solape",IF(M49&lt;IF(K49="",'Configuración'!$B$6,K49),"Transición insuficiente","Correcta")))))))</f>
        <v/>
      </c>
      <c r="P49" s="21">
        <f>IF(COUNTA(A49:K49,R49:S49)=0,"",IF(OR(A49="",B49="",C49="",D49="",E49="",F49="",G49="",H49="",R49="",COUNTIF($A$7:$A$106,A49)&gt;1,O49="Fin anterior al inicio",O49="Solape",O49="Orden no ascendente",O49="Revisar fila anterior",N49="Ventana no válida"),"Bloqueo",IF(OR(O49="Transición insuficiente",N49="Ventana incompleta",N49="Fuera"),"Atención","Correcto")))</f>
        <v/>
      </c>
      <c r="Q49" s="20">
        <f>IF(P49="","",IF(P49="Correcto","Sin aviso",IF(OR(A49="",B49="",C49="",D49="",E49="",F49="",G49="",H49="",R49=""),"Faltan datos obligatorios",IF(COUNTIF($A$7:$A$106,A49)&gt;1,"Orden duplicado",IF(AND(O49&lt;&gt;"",O49&lt;&gt;"Correcta",O49&lt;&gt;"Primera actividad"),O49,IF(N49="Ventana no válida","Revisar ventana",IF(N49="Ventana incompleta","Completar ventana","Fuera de ventana")))))))</f>
        <v/>
      </c>
      <c r="R49" s="22" t="n"/>
      <c r="S49" s="15" t="n"/>
      <c r="T49" s="21">
        <f>IF(OR(B49="",C49="",'Configuración'!$B$7=""),"",IF('Configuración'!$B$7&gt;=C49,"Pasada",IF('Configuración'!$B$7&gt;=B49,"En curso según hora",IF(ROUND((B49-'Configuración'!$B$7)*1440,0)&lt;='Configuración'!$B$8,"Próxima","Pendiente"))))</f>
        <v/>
      </c>
      <c r="X49">
        <f>IFERROR(INDEX('Configuración'!$D$3:$D$11,ROWS($X$7:X49)),"")</f>
        <v/>
      </c>
      <c r="Y49">
        <f>IFERROR(INDEX('Configuración'!$F$3:$F$7,ROWS($Y$7:Y49)),"")</f>
        <v/>
      </c>
    </row>
    <row r="50" ht="34" customHeight="1">
      <c r="A50" s="13" t="n"/>
      <c r="B50" s="14" t="n"/>
      <c r="C50" s="14" t="n"/>
      <c r="D50" s="15" t="n"/>
      <c r="E50" s="15" t="n"/>
      <c r="F50" s="15" t="n"/>
      <c r="G50" s="15" t="n"/>
      <c r="H50" s="16" t="n"/>
      <c r="I50" s="14" t="n"/>
      <c r="J50" s="14" t="n"/>
      <c r="K50" s="17" t="n"/>
      <c r="L50" s="18">
        <f>IF(OR(B50="",C50=""),"",IF(C50&lt;B50,"",ROUND((C50-B50)*24,2)))</f>
        <v/>
      </c>
      <c r="M50" s="19">
        <f>IF(OR(B50="",ROW()=7),"",IF(C49="","",ROUND((B50-C49)*1440,0)))</f>
        <v/>
      </c>
      <c r="N50" s="20">
        <f>IF(OR(B50="",C50=""),"",IF(OR(AND(I50="",J50&lt;&gt;""),AND(I50&lt;&gt;"",J50="")),"Ventana incompleta",IF(AND(I50&lt;&gt;"",J50&lt;&gt;"",J50&lt;I50),"Ventana no válida",IF(AND(B50&gt;=IF(I50="",'Configuración'!$B$4,I50),C50&lt;=IF(J50="",'Configuración'!$B$5,J50)),"Dentro","Fuera"))))</f>
        <v/>
      </c>
      <c r="O50" s="20">
        <f>IF(OR(A50="",B50="",C50=""),"",IF(C50&lt;B50,"Fin anterior al inicio",IF(ROW()=7,"Primera actividad",IF(OR(A49="",B49="",C49=""),"Revisar fila anterior",IF(A50&lt;=A49,"Orden no ascendente",IF(B50&lt;C49,"Solape",IF(M50&lt;IF(K50="",'Configuración'!$B$6,K50),"Transición insuficiente","Correcta")))))))</f>
        <v/>
      </c>
      <c r="P50" s="21">
        <f>IF(COUNTA(A50:K50,R50:S50)=0,"",IF(OR(A50="",B50="",C50="",D50="",E50="",F50="",G50="",H50="",R50="",COUNTIF($A$7:$A$106,A50)&gt;1,O50="Fin anterior al inicio",O50="Solape",O50="Orden no ascendente",O50="Revisar fila anterior",N50="Ventana no válida"),"Bloqueo",IF(OR(O50="Transición insuficiente",N50="Ventana incompleta",N50="Fuera"),"Atención","Correcto")))</f>
        <v/>
      </c>
      <c r="Q50" s="20">
        <f>IF(P50="","",IF(P50="Correcto","Sin aviso",IF(OR(A50="",B50="",C50="",D50="",E50="",F50="",G50="",H50="",R50=""),"Faltan datos obligatorios",IF(COUNTIF($A$7:$A$106,A50)&gt;1,"Orden duplicado",IF(AND(O50&lt;&gt;"",O50&lt;&gt;"Correcta",O50&lt;&gt;"Primera actividad"),O50,IF(N50="Ventana no válida","Revisar ventana",IF(N50="Ventana incompleta","Completar ventana","Fuera de ventana")))))))</f>
        <v/>
      </c>
      <c r="R50" s="22" t="n"/>
      <c r="S50" s="15" t="n"/>
      <c r="T50" s="21">
        <f>IF(OR(B50="",C50="",'Configuración'!$B$7=""),"",IF('Configuración'!$B$7&gt;=C50,"Pasada",IF('Configuración'!$B$7&gt;=B50,"En curso según hora",IF(ROUND((B50-'Configuración'!$B$7)*1440,0)&lt;='Configuración'!$B$8,"Próxima","Pendiente"))))</f>
        <v/>
      </c>
      <c r="X50">
        <f>IFERROR(INDEX('Configuración'!$D$3:$D$11,ROWS($X$7:X50)),"")</f>
        <v/>
      </c>
      <c r="Y50">
        <f>IFERROR(INDEX('Configuración'!$F$3:$F$7,ROWS($Y$7:Y50)),"")</f>
        <v/>
      </c>
    </row>
    <row r="51" ht="34" customHeight="1">
      <c r="A51" s="13" t="n"/>
      <c r="B51" s="14" t="n"/>
      <c r="C51" s="14" t="n"/>
      <c r="D51" s="15" t="n"/>
      <c r="E51" s="15" t="n"/>
      <c r="F51" s="15" t="n"/>
      <c r="G51" s="15" t="n"/>
      <c r="H51" s="16" t="n"/>
      <c r="I51" s="14" t="n"/>
      <c r="J51" s="14" t="n"/>
      <c r="K51" s="17" t="n"/>
      <c r="L51" s="18">
        <f>IF(OR(B51="",C51=""),"",IF(C51&lt;B51,"",ROUND((C51-B51)*24,2)))</f>
        <v/>
      </c>
      <c r="M51" s="19">
        <f>IF(OR(B51="",ROW()=7),"",IF(C50="","",ROUND((B51-C50)*1440,0)))</f>
        <v/>
      </c>
      <c r="N51" s="20">
        <f>IF(OR(B51="",C51=""),"",IF(OR(AND(I51="",J51&lt;&gt;""),AND(I51&lt;&gt;"",J51="")),"Ventana incompleta",IF(AND(I51&lt;&gt;"",J51&lt;&gt;"",J51&lt;I51),"Ventana no válida",IF(AND(B51&gt;=IF(I51="",'Configuración'!$B$4,I51),C51&lt;=IF(J51="",'Configuración'!$B$5,J51)),"Dentro","Fuera"))))</f>
        <v/>
      </c>
      <c r="O51" s="20">
        <f>IF(OR(A51="",B51="",C51=""),"",IF(C51&lt;B51,"Fin anterior al inicio",IF(ROW()=7,"Primera actividad",IF(OR(A50="",B50="",C50=""),"Revisar fila anterior",IF(A51&lt;=A50,"Orden no ascendente",IF(B51&lt;C50,"Solape",IF(M51&lt;IF(K51="",'Configuración'!$B$6,K51),"Transición insuficiente","Correcta")))))))</f>
        <v/>
      </c>
      <c r="P51" s="21">
        <f>IF(COUNTA(A51:K51,R51:S51)=0,"",IF(OR(A51="",B51="",C51="",D51="",E51="",F51="",G51="",H51="",R51="",COUNTIF($A$7:$A$106,A51)&gt;1,O51="Fin anterior al inicio",O51="Solape",O51="Orden no ascendente",O51="Revisar fila anterior",N51="Ventana no válida"),"Bloqueo",IF(OR(O51="Transición insuficiente",N51="Ventana incompleta",N51="Fuera"),"Atención","Correcto")))</f>
        <v/>
      </c>
      <c r="Q51" s="20">
        <f>IF(P51="","",IF(P51="Correcto","Sin aviso",IF(OR(A51="",B51="",C51="",D51="",E51="",F51="",G51="",H51="",R51=""),"Faltan datos obligatorios",IF(COUNTIF($A$7:$A$106,A51)&gt;1,"Orden duplicado",IF(AND(O51&lt;&gt;"",O51&lt;&gt;"Correcta",O51&lt;&gt;"Primera actividad"),O51,IF(N51="Ventana no válida","Revisar ventana",IF(N51="Ventana incompleta","Completar ventana","Fuera de ventana")))))))</f>
        <v/>
      </c>
      <c r="R51" s="22" t="n"/>
      <c r="S51" s="15" t="n"/>
      <c r="T51" s="21">
        <f>IF(OR(B51="",C51="",'Configuración'!$B$7=""),"",IF('Configuración'!$B$7&gt;=C51,"Pasada",IF('Configuración'!$B$7&gt;=B51,"En curso según hora",IF(ROUND((B51-'Configuración'!$B$7)*1440,0)&lt;='Configuración'!$B$8,"Próxima","Pendiente"))))</f>
        <v/>
      </c>
      <c r="X51">
        <f>IFERROR(INDEX('Configuración'!$D$3:$D$11,ROWS($X$7:X51)),"")</f>
        <v/>
      </c>
      <c r="Y51">
        <f>IFERROR(INDEX('Configuración'!$F$3:$F$7,ROWS($Y$7:Y51)),"")</f>
        <v/>
      </c>
    </row>
    <row r="52" ht="34" customHeight="1">
      <c r="A52" s="13" t="n"/>
      <c r="B52" s="14" t="n"/>
      <c r="C52" s="14" t="n"/>
      <c r="D52" s="15" t="n"/>
      <c r="E52" s="15" t="n"/>
      <c r="F52" s="15" t="n"/>
      <c r="G52" s="15" t="n"/>
      <c r="H52" s="16" t="n"/>
      <c r="I52" s="14" t="n"/>
      <c r="J52" s="14" t="n"/>
      <c r="K52" s="17" t="n"/>
      <c r="L52" s="18">
        <f>IF(OR(B52="",C52=""),"",IF(C52&lt;B52,"",ROUND((C52-B52)*24,2)))</f>
        <v/>
      </c>
      <c r="M52" s="19">
        <f>IF(OR(B52="",ROW()=7),"",IF(C51="","",ROUND((B52-C51)*1440,0)))</f>
        <v/>
      </c>
      <c r="N52" s="20">
        <f>IF(OR(B52="",C52=""),"",IF(OR(AND(I52="",J52&lt;&gt;""),AND(I52&lt;&gt;"",J52="")),"Ventana incompleta",IF(AND(I52&lt;&gt;"",J52&lt;&gt;"",J52&lt;I52),"Ventana no válida",IF(AND(B52&gt;=IF(I52="",'Configuración'!$B$4,I52),C52&lt;=IF(J52="",'Configuración'!$B$5,J52)),"Dentro","Fuera"))))</f>
        <v/>
      </c>
      <c r="O52" s="20">
        <f>IF(OR(A52="",B52="",C52=""),"",IF(C52&lt;B52,"Fin anterior al inicio",IF(ROW()=7,"Primera actividad",IF(OR(A51="",B51="",C51=""),"Revisar fila anterior",IF(A52&lt;=A51,"Orden no ascendente",IF(B52&lt;C51,"Solape",IF(M52&lt;IF(K52="",'Configuración'!$B$6,K52),"Transición insuficiente","Correcta")))))))</f>
        <v/>
      </c>
      <c r="P52" s="21">
        <f>IF(COUNTA(A52:K52,R52:S52)=0,"",IF(OR(A52="",B52="",C52="",D52="",E52="",F52="",G52="",H52="",R52="",COUNTIF($A$7:$A$106,A52)&gt;1,O52="Fin anterior al inicio",O52="Solape",O52="Orden no ascendente",O52="Revisar fila anterior",N52="Ventana no válida"),"Bloqueo",IF(OR(O52="Transición insuficiente",N52="Ventana incompleta",N52="Fuera"),"Atención","Correcto")))</f>
        <v/>
      </c>
      <c r="Q52" s="20">
        <f>IF(P52="","",IF(P52="Correcto","Sin aviso",IF(OR(A52="",B52="",C52="",D52="",E52="",F52="",G52="",H52="",R52=""),"Faltan datos obligatorios",IF(COUNTIF($A$7:$A$106,A52)&gt;1,"Orden duplicado",IF(AND(O52&lt;&gt;"",O52&lt;&gt;"Correcta",O52&lt;&gt;"Primera actividad"),O52,IF(N52="Ventana no válida","Revisar ventana",IF(N52="Ventana incompleta","Completar ventana","Fuera de ventana")))))))</f>
        <v/>
      </c>
      <c r="R52" s="22" t="n"/>
      <c r="S52" s="15" t="n"/>
      <c r="T52" s="21">
        <f>IF(OR(B52="",C52="",'Configuración'!$B$7=""),"",IF('Configuración'!$B$7&gt;=C52,"Pasada",IF('Configuración'!$B$7&gt;=B52,"En curso según hora",IF(ROUND((B52-'Configuración'!$B$7)*1440,0)&lt;='Configuración'!$B$8,"Próxima","Pendiente"))))</f>
        <v/>
      </c>
      <c r="X52">
        <f>IFERROR(INDEX('Configuración'!$D$3:$D$11,ROWS($X$7:X52)),"")</f>
        <v/>
      </c>
      <c r="Y52">
        <f>IFERROR(INDEX('Configuración'!$F$3:$F$7,ROWS($Y$7:Y52)),"")</f>
        <v/>
      </c>
    </row>
    <row r="53" ht="34" customHeight="1">
      <c r="A53" s="13" t="n"/>
      <c r="B53" s="14" t="n"/>
      <c r="C53" s="14" t="n"/>
      <c r="D53" s="15" t="n"/>
      <c r="E53" s="15" t="n"/>
      <c r="F53" s="15" t="n"/>
      <c r="G53" s="15" t="n"/>
      <c r="H53" s="16" t="n"/>
      <c r="I53" s="14" t="n"/>
      <c r="J53" s="14" t="n"/>
      <c r="K53" s="17" t="n"/>
      <c r="L53" s="18">
        <f>IF(OR(B53="",C53=""),"",IF(C53&lt;B53,"",ROUND((C53-B53)*24,2)))</f>
        <v/>
      </c>
      <c r="M53" s="19">
        <f>IF(OR(B53="",ROW()=7),"",IF(C52="","",ROUND((B53-C52)*1440,0)))</f>
        <v/>
      </c>
      <c r="N53" s="20">
        <f>IF(OR(B53="",C53=""),"",IF(OR(AND(I53="",J53&lt;&gt;""),AND(I53&lt;&gt;"",J53="")),"Ventana incompleta",IF(AND(I53&lt;&gt;"",J53&lt;&gt;"",J53&lt;I53),"Ventana no válida",IF(AND(B53&gt;=IF(I53="",'Configuración'!$B$4,I53),C53&lt;=IF(J53="",'Configuración'!$B$5,J53)),"Dentro","Fuera"))))</f>
        <v/>
      </c>
      <c r="O53" s="20">
        <f>IF(OR(A53="",B53="",C53=""),"",IF(C53&lt;B53,"Fin anterior al inicio",IF(ROW()=7,"Primera actividad",IF(OR(A52="",B52="",C52=""),"Revisar fila anterior",IF(A53&lt;=A52,"Orden no ascendente",IF(B53&lt;C52,"Solape",IF(M53&lt;IF(K53="",'Configuración'!$B$6,K53),"Transición insuficiente","Correcta")))))))</f>
        <v/>
      </c>
      <c r="P53" s="21">
        <f>IF(COUNTA(A53:K53,R53:S53)=0,"",IF(OR(A53="",B53="",C53="",D53="",E53="",F53="",G53="",H53="",R53="",COUNTIF($A$7:$A$106,A53)&gt;1,O53="Fin anterior al inicio",O53="Solape",O53="Orden no ascendente",O53="Revisar fila anterior",N53="Ventana no válida"),"Bloqueo",IF(OR(O53="Transición insuficiente",N53="Ventana incompleta",N53="Fuera"),"Atención","Correcto")))</f>
        <v/>
      </c>
      <c r="Q53" s="20">
        <f>IF(P53="","",IF(P53="Correcto","Sin aviso",IF(OR(A53="",B53="",C53="",D53="",E53="",F53="",G53="",H53="",R53=""),"Faltan datos obligatorios",IF(COUNTIF($A$7:$A$106,A53)&gt;1,"Orden duplicado",IF(AND(O53&lt;&gt;"",O53&lt;&gt;"Correcta",O53&lt;&gt;"Primera actividad"),O53,IF(N53="Ventana no válida","Revisar ventana",IF(N53="Ventana incompleta","Completar ventana","Fuera de ventana")))))))</f>
        <v/>
      </c>
      <c r="R53" s="22" t="n"/>
      <c r="S53" s="15" t="n"/>
      <c r="T53" s="21">
        <f>IF(OR(B53="",C53="",'Configuración'!$B$7=""),"",IF('Configuración'!$B$7&gt;=C53,"Pasada",IF('Configuración'!$B$7&gt;=B53,"En curso según hora",IF(ROUND((B53-'Configuración'!$B$7)*1440,0)&lt;='Configuración'!$B$8,"Próxima","Pendiente"))))</f>
        <v/>
      </c>
      <c r="X53">
        <f>IFERROR(INDEX('Configuración'!$D$3:$D$11,ROWS($X$7:X53)),"")</f>
        <v/>
      </c>
      <c r="Y53">
        <f>IFERROR(INDEX('Configuración'!$F$3:$F$7,ROWS($Y$7:Y53)),"")</f>
        <v/>
      </c>
    </row>
    <row r="54" ht="34" customHeight="1">
      <c r="A54" s="13" t="n"/>
      <c r="B54" s="14" t="n"/>
      <c r="C54" s="14" t="n"/>
      <c r="D54" s="15" t="n"/>
      <c r="E54" s="15" t="n"/>
      <c r="F54" s="15" t="n"/>
      <c r="G54" s="15" t="n"/>
      <c r="H54" s="16" t="n"/>
      <c r="I54" s="14" t="n"/>
      <c r="J54" s="14" t="n"/>
      <c r="K54" s="17" t="n"/>
      <c r="L54" s="18">
        <f>IF(OR(B54="",C54=""),"",IF(C54&lt;B54,"",ROUND((C54-B54)*24,2)))</f>
        <v/>
      </c>
      <c r="M54" s="19">
        <f>IF(OR(B54="",ROW()=7),"",IF(C53="","",ROUND((B54-C53)*1440,0)))</f>
        <v/>
      </c>
      <c r="N54" s="20">
        <f>IF(OR(B54="",C54=""),"",IF(OR(AND(I54="",J54&lt;&gt;""),AND(I54&lt;&gt;"",J54="")),"Ventana incompleta",IF(AND(I54&lt;&gt;"",J54&lt;&gt;"",J54&lt;I54),"Ventana no válida",IF(AND(B54&gt;=IF(I54="",'Configuración'!$B$4,I54),C54&lt;=IF(J54="",'Configuración'!$B$5,J54)),"Dentro","Fuera"))))</f>
        <v/>
      </c>
      <c r="O54" s="20">
        <f>IF(OR(A54="",B54="",C54=""),"",IF(C54&lt;B54,"Fin anterior al inicio",IF(ROW()=7,"Primera actividad",IF(OR(A53="",B53="",C53=""),"Revisar fila anterior",IF(A54&lt;=A53,"Orden no ascendente",IF(B54&lt;C53,"Solape",IF(M54&lt;IF(K54="",'Configuración'!$B$6,K54),"Transición insuficiente","Correcta")))))))</f>
        <v/>
      </c>
      <c r="P54" s="21">
        <f>IF(COUNTA(A54:K54,R54:S54)=0,"",IF(OR(A54="",B54="",C54="",D54="",E54="",F54="",G54="",H54="",R54="",COUNTIF($A$7:$A$106,A54)&gt;1,O54="Fin anterior al inicio",O54="Solape",O54="Orden no ascendente",O54="Revisar fila anterior",N54="Ventana no válida"),"Bloqueo",IF(OR(O54="Transición insuficiente",N54="Ventana incompleta",N54="Fuera"),"Atención","Correcto")))</f>
        <v/>
      </c>
      <c r="Q54" s="20">
        <f>IF(P54="","",IF(P54="Correcto","Sin aviso",IF(OR(A54="",B54="",C54="",D54="",E54="",F54="",G54="",H54="",R54=""),"Faltan datos obligatorios",IF(COUNTIF($A$7:$A$106,A54)&gt;1,"Orden duplicado",IF(AND(O54&lt;&gt;"",O54&lt;&gt;"Correcta",O54&lt;&gt;"Primera actividad"),O54,IF(N54="Ventana no válida","Revisar ventana",IF(N54="Ventana incompleta","Completar ventana","Fuera de ventana")))))))</f>
        <v/>
      </c>
      <c r="R54" s="22" t="n"/>
      <c r="S54" s="15" t="n"/>
      <c r="T54" s="21">
        <f>IF(OR(B54="",C54="",'Configuración'!$B$7=""),"",IF('Configuración'!$B$7&gt;=C54,"Pasada",IF('Configuración'!$B$7&gt;=B54,"En curso según hora",IF(ROUND((B54-'Configuración'!$B$7)*1440,0)&lt;='Configuración'!$B$8,"Próxima","Pendiente"))))</f>
        <v/>
      </c>
      <c r="X54">
        <f>IFERROR(INDEX('Configuración'!$D$3:$D$11,ROWS($X$7:X54)),"")</f>
        <v/>
      </c>
      <c r="Y54">
        <f>IFERROR(INDEX('Configuración'!$F$3:$F$7,ROWS($Y$7:Y54)),"")</f>
        <v/>
      </c>
    </row>
    <row r="55" ht="34" customHeight="1">
      <c r="A55" s="13" t="n"/>
      <c r="B55" s="14" t="n"/>
      <c r="C55" s="14" t="n"/>
      <c r="D55" s="15" t="n"/>
      <c r="E55" s="15" t="n"/>
      <c r="F55" s="15" t="n"/>
      <c r="G55" s="15" t="n"/>
      <c r="H55" s="16" t="n"/>
      <c r="I55" s="14" t="n"/>
      <c r="J55" s="14" t="n"/>
      <c r="K55" s="17" t="n"/>
      <c r="L55" s="18">
        <f>IF(OR(B55="",C55=""),"",IF(C55&lt;B55,"",ROUND((C55-B55)*24,2)))</f>
        <v/>
      </c>
      <c r="M55" s="19">
        <f>IF(OR(B55="",ROW()=7),"",IF(C54="","",ROUND((B55-C54)*1440,0)))</f>
        <v/>
      </c>
      <c r="N55" s="20">
        <f>IF(OR(B55="",C55=""),"",IF(OR(AND(I55="",J55&lt;&gt;""),AND(I55&lt;&gt;"",J55="")),"Ventana incompleta",IF(AND(I55&lt;&gt;"",J55&lt;&gt;"",J55&lt;I55),"Ventana no válida",IF(AND(B55&gt;=IF(I55="",'Configuración'!$B$4,I55),C55&lt;=IF(J55="",'Configuración'!$B$5,J55)),"Dentro","Fuera"))))</f>
        <v/>
      </c>
      <c r="O55" s="20">
        <f>IF(OR(A55="",B55="",C55=""),"",IF(C55&lt;B55,"Fin anterior al inicio",IF(ROW()=7,"Primera actividad",IF(OR(A54="",B54="",C54=""),"Revisar fila anterior",IF(A55&lt;=A54,"Orden no ascendente",IF(B55&lt;C54,"Solape",IF(M55&lt;IF(K55="",'Configuración'!$B$6,K55),"Transición insuficiente","Correcta")))))))</f>
        <v/>
      </c>
      <c r="P55" s="21">
        <f>IF(COUNTA(A55:K55,R55:S55)=0,"",IF(OR(A55="",B55="",C55="",D55="",E55="",F55="",G55="",H55="",R55="",COUNTIF($A$7:$A$106,A55)&gt;1,O55="Fin anterior al inicio",O55="Solape",O55="Orden no ascendente",O55="Revisar fila anterior",N55="Ventana no válida"),"Bloqueo",IF(OR(O55="Transición insuficiente",N55="Ventana incompleta",N55="Fuera"),"Atención","Correcto")))</f>
        <v/>
      </c>
      <c r="Q55" s="20">
        <f>IF(P55="","",IF(P55="Correcto","Sin aviso",IF(OR(A55="",B55="",C55="",D55="",E55="",F55="",G55="",H55="",R55=""),"Faltan datos obligatorios",IF(COUNTIF($A$7:$A$106,A55)&gt;1,"Orden duplicado",IF(AND(O55&lt;&gt;"",O55&lt;&gt;"Correcta",O55&lt;&gt;"Primera actividad"),O55,IF(N55="Ventana no válida","Revisar ventana",IF(N55="Ventana incompleta","Completar ventana","Fuera de ventana")))))))</f>
        <v/>
      </c>
      <c r="R55" s="22" t="n"/>
      <c r="S55" s="15" t="n"/>
      <c r="T55" s="21">
        <f>IF(OR(B55="",C55="",'Configuración'!$B$7=""),"",IF('Configuración'!$B$7&gt;=C55,"Pasada",IF('Configuración'!$B$7&gt;=B55,"En curso según hora",IF(ROUND((B55-'Configuración'!$B$7)*1440,0)&lt;='Configuración'!$B$8,"Próxima","Pendiente"))))</f>
        <v/>
      </c>
      <c r="X55">
        <f>IFERROR(INDEX('Configuración'!$D$3:$D$11,ROWS($X$7:X55)),"")</f>
        <v/>
      </c>
      <c r="Y55">
        <f>IFERROR(INDEX('Configuración'!$F$3:$F$7,ROWS($Y$7:Y55)),"")</f>
        <v/>
      </c>
    </row>
    <row r="56" ht="34" customHeight="1">
      <c r="A56" s="13" t="n"/>
      <c r="B56" s="14" t="n"/>
      <c r="C56" s="14" t="n"/>
      <c r="D56" s="15" t="n"/>
      <c r="E56" s="15" t="n"/>
      <c r="F56" s="15" t="n"/>
      <c r="G56" s="15" t="n"/>
      <c r="H56" s="16" t="n"/>
      <c r="I56" s="14" t="n"/>
      <c r="J56" s="14" t="n"/>
      <c r="K56" s="17" t="n"/>
      <c r="L56" s="18">
        <f>IF(OR(B56="",C56=""),"",IF(C56&lt;B56,"",ROUND((C56-B56)*24,2)))</f>
        <v/>
      </c>
      <c r="M56" s="19">
        <f>IF(OR(B56="",ROW()=7),"",IF(C55="","",ROUND((B56-C55)*1440,0)))</f>
        <v/>
      </c>
      <c r="N56" s="20">
        <f>IF(OR(B56="",C56=""),"",IF(OR(AND(I56="",J56&lt;&gt;""),AND(I56&lt;&gt;"",J56="")),"Ventana incompleta",IF(AND(I56&lt;&gt;"",J56&lt;&gt;"",J56&lt;I56),"Ventana no válida",IF(AND(B56&gt;=IF(I56="",'Configuración'!$B$4,I56),C56&lt;=IF(J56="",'Configuración'!$B$5,J56)),"Dentro","Fuera"))))</f>
        <v/>
      </c>
      <c r="O56" s="20">
        <f>IF(OR(A56="",B56="",C56=""),"",IF(C56&lt;B56,"Fin anterior al inicio",IF(ROW()=7,"Primera actividad",IF(OR(A55="",B55="",C55=""),"Revisar fila anterior",IF(A56&lt;=A55,"Orden no ascendente",IF(B56&lt;C55,"Solape",IF(M56&lt;IF(K56="",'Configuración'!$B$6,K56),"Transición insuficiente","Correcta")))))))</f>
        <v/>
      </c>
      <c r="P56" s="21">
        <f>IF(COUNTA(A56:K56,R56:S56)=0,"",IF(OR(A56="",B56="",C56="",D56="",E56="",F56="",G56="",H56="",R56="",COUNTIF($A$7:$A$106,A56)&gt;1,O56="Fin anterior al inicio",O56="Solape",O56="Orden no ascendente",O56="Revisar fila anterior",N56="Ventana no válida"),"Bloqueo",IF(OR(O56="Transición insuficiente",N56="Ventana incompleta",N56="Fuera"),"Atención","Correcto")))</f>
        <v/>
      </c>
      <c r="Q56" s="20">
        <f>IF(P56="","",IF(P56="Correcto","Sin aviso",IF(OR(A56="",B56="",C56="",D56="",E56="",F56="",G56="",H56="",R56=""),"Faltan datos obligatorios",IF(COUNTIF($A$7:$A$106,A56)&gt;1,"Orden duplicado",IF(AND(O56&lt;&gt;"",O56&lt;&gt;"Correcta",O56&lt;&gt;"Primera actividad"),O56,IF(N56="Ventana no válida","Revisar ventana",IF(N56="Ventana incompleta","Completar ventana","Fuera de ventana")))))))</f>
        <v/>
      </c>
      <c r="R56" s="22" t="n"/>
      <c r="S56" s="15" t="n"/>
      <c r="T56" s="21">
        <f>IF(OR(B56="",C56="",'Configuración'!$B$7=""),"",IF('Configuración'!$B$7&gt;=C56,"Pasada",IF('Configuración'!$B$7&gt;=B56,"En curso según hora",IF(ROUND((B56-'Configuración'!$B$7)*1440,0)&lt;='Configuración'!$B$8,"Próxima","Pendiente"))))</f>
        <v/>
      </c>
      <c r="X56">
        <f>IFERROR(INDEX('Configuración'!$D$3:$D$11,ROWS($X$7:X56)),"")</f>
        <v/>
      </c>
      <c r="Y56">
        <f>IFERROR(INDEX('Configuración'!$F$3:$F$7,ROWS($Y$7:Y56)),"")</f>
        <v/>
      </c>
    </row>
    <row r="57" ht="34" customHeight="1">
      <c r="A57" s="13" t="n"/>
      <c r="B57" s="14" t="n"/>
      <c r="C57" s="14" t="n"/>
      <c r="D57" s="15" t="n"/>
      <c r="E57" s="15" t="n"/>
      <c r="F57" s="15" t="n"/>
      <c r="G57" s="15" t="n"/>
      <c r="H57" s="16" t="n"/>
      <c r="I57" s="14" t="n"/>
      <c r="J57" s="14" t="n"/>
      <c r="K57" s="17" t="n"/>
      <c r="L57" s="18">
        <f>IF(OR(B57="",C57=""),"",IF(C57&lt;B57,"",ROUND((C57-B57)*24,2)))</f>
        <v/>
      </c>
      <c r="M57" s="19">
        <f>IF(OR(B57="",ROW()=7),"",IF(C56="","",ROUND((B57-C56)*1440,0)))</f>
        <v/>
      </c>
      <c r="N57" s="20">
        <f>IF(OR(B57="",C57=""),"",IF(OR(AND(I57="",J57&lt;&gt;""),AND(I57&lt;&gt;"",J57="")),"Ventana incompleta",IF(AND(I57&lt;&gt;"",J57&lt;&gt;"",J57&lt;I57),"Ventana no válida",IF(AND(B57&gt;=IF(I57="",'Configuración'!$B$4,I57),C57&lt;=IF(J57="",'Configuración'!$B$5,J57)),"Dentro","Fuera"))))</f>
        <v/>
      </c>
      <c r="O57" s="20">
        <f>IF(OR(A57="",B57="",C57=""),"",IF(C57&lt;B57,"Fin anterior al inicio",IF(ROW()=7,"Primera actividad",IF(OR(A56="",B56="",C56=""),"Revisar fila anterior",IF(A57&lt;=A56,"Orden no ascendente",IF(B57&lt;C56,"Solape",IF(M57&lt;IF(K57="",'Configuración'!$B$6,K57),"Transición insuficiente","Correcta")))))))</f>
        <v/>
      </c>
      <c r="P57" s="21">
        <f>IF(COUNTA(A57:K57,R57:S57)=0,"",IF(OR(A57="",B57="",C57="",D57="",E57="",F57="",G57="",H57="",R57="",COUNTIF($A$7:$A$106,A57)&gt;1,O57="Fin anterior al inicio",O57="Solape",O57="Orden no ascendente",O57="Revisar fila anterior",N57="Ventana no válida"),"Bloqueo",IF(OR(O57="Transición insuficiente",N57="Ventana incompleta",N57="Fuera"),"Atención","Correcto")))</f>
        <v/>
      </c>
      <c r="Q57" s="20">
        <f>IF(P57="","",IF(P57="Correcto","Sin aviso",IF(OR(A57="",B57="",C57="",D57="",E57="",F57="",G57="",H57="",R57=""),"Faltan datos obligatorios",IF(COUNTIF($A$7:$A$106,A57)&gt;1,"Orden duplicado",IF(AND(O57&lt;&gt;"",O57&lt;&gt;"Correcta",O57&lt;&gt;"Primera actividad"),O57,IF(N57="Ventana no válida","Revisar ventana",IF(N57="Ventana incompleta","Completar ventana","Fuera de ventana")))))))</f>
        <v/>
      </c>
      <c r="R57" s="22" t="n"/>
      <c r="S57" s="15" t="n"/>
      <c r="T57" s="21">
        <f>IF(OR(B57="",C57="",'Configuración'!$B$7=""),"",IF('Configuración'!$B$7&gt;=C57,"Pasada",IF('Configuración'!$B$7&gt;=B57,"En curso según hora",IF(ROUND((B57-'Configuración'!$B$7)*1440,0)&lt;='Configuración'!$B$8,"Próxima","Pendiente"))))</f>
        <v/>
      </c>
      <c r="X57">
        <f>IFERROR(INDEX('Configuración'!$D$3:$D$11,ROWS($X$7:X57)),"")</f>
        <v/>
      </c>
      <c r="Y57">
        <f>IFERROR(INDEX('Configuración'!$F$3:$F$7,ROWS($Y$7:Y57)),"")</f>
        <v/>
      </c>
    </row>
    <row r="58" ht="34" customHeight="1">
      <c r="A58" s="13" t="n"/>
      <c r="B58" s="14" t="n"/>
      <c r="C58" s="14" t="n"/>
      <c r="D58" s="15" t="n"/>
      <c r="E58" s="15" t="n"/>
      <c r="F58" s="15" t="n"/>
      <c r="G58" s="15" t="n"/>
      <c r="H58" s="16" t="n"/>
      <c r="I58" s="14" t="n"/>
      <c r="J58" s="14" t="n"/>
      <c r="K58" s="17" t="n"/>
      <c r="L58" s="18">
        <f>IF(OR(B58="",C58=""),"",IF(C58&lt;B58,"",ROUND((C58-B58)*24,2)))</f>
        <v/>
      </c>
      <c r="M58" s="19">
        <f>IF(OR(B58="",ROW()=7),"",IF(C57="","",ROUND((B58-C57)*1440,0)))</f>
        <v/>
      </c>
      <c r="N58" s="20">
        <f>IF(OR(B58="",C58=""),"",IF(OR(AND(I58="",J58&lt;&gt;""),AND(I58&lt;&gt;"",J58="")),"Ventana incompleta",IF(AND(I58&lt;&gt;"",J58&lt;&gt;"",J58&lt;I58),"Ventana no válida",IF(AND(B58&gt;=IF(I58="",'Configuración'!$B$4,I58),C58&lt;=IF(J58="",'Configuración'!$B$5,J58)),"Dentro","Fuera"))))</f>
        <v/>
      </c>
      <c r="O58" s="20">
        <f>IF(OR(A58="",B58="",C58=""),"",IF(C58&lt;B58,"Fin anterior al inicio",IF(ROW()=7,"Primera actividad",IF(OR(A57="",B57="",C57=""),"Revisar fila anterior",IF(A58&lt;=A57,"Orden no ascendente",IF(B58&lt;C57,"Solape",IF(M58&lt;IF(K58="",'Configuración'!$B$6,K58),"Transición insuficiente","Correcta")))))))</f>
        <v/>
      </c>
      <c r="P58" s="21">
        <f>IF(COUNTA(A58:K58,R58:S58)=0,"",IF(OR(A58="",B58="",C58="",D58="",E58="",F58="",G58="",H58="",R58="",COUNTIF($A$7:$A$106,A58)&gt;1,O58="Fin anterior al inicio",O58="Solape",O58="Orden no ascendente",O58="Revisar fila anterior",N58="Ventana no válida"),"Bloqueo",IF(OR(O58="Transición insuficiente",N58="Ventana incompleta",N58="Fuera"),"Atención","Correcto")))</f>
        <v/>
      </c>
      <c r="Q58" s="20">
        <f>IF(P58="","",IF(P58="Correcto","Sin aviso",IF(OR(A58="",B58="",C58="",D58="",E58="",F58="",G58="",H58="",R58=""),"Faltan datos obligatorios",IF(COUNTIF($A$7:$A$106,A58)&gt;1,"Orden duplicado",IF(AND(O58&lt;&gt;"",O58&lt;&gt;"Correcta",O58&lt;&gt;"Primera actividad"),O58,IF(N58="Ventana no válida","Revisar ventana",IF(N58="Ventana incompleta","Completar ventana","Fuera de ventana")))))))</f>
        <v/>
      </c>
      <c r="R58" s="22" t="n"/>
      <c r="S58" s="15" t="n"/>
      <c r="T58" s="21">
        <f>IF(OR(B58="",C58="",'Configuración'!$B$7=""),"",IF('Configuración'!$B$7&gt;=C58,"Pasada",IF('Configuración'!$B$7&gt;=B58,"En curso según hora",IF(ROUND((B58-'Configuración'!$B$7)*1440,0)&lt;='Configuración'!$B$8,"Próxima","Pendiente"))))</f>
        <v/>
      </c>
      <c r="X58">
        <f>IFERROR(INDEX('Configuración'!$D$3:$D$11,ROWS($X$7:X58)),"")</f>
        <v/>
      </c>
      <c r="Y58">
        <f>IFERROR(INDEX('Configuración'!$F$3:$F$7,ROWS($Y$7:Y58)),"")</f>
        <v/>
      </c>
    </row>
    <row r="59" ht="34" customHeight="1">
      <c r="A59" s="13" t="n"/>
      <c r="B59" s="14" t="n"/>
      <c r="C59" s="14" t="n"/>
      <c r="D59" s="15" t="n"/>
      <c r="E59" s="15" t="n"/>
      <c r="F59" s="15" t="n"/>
      <c r="G59" s="15" t="n"/>
      <c r="H59" s="16" t="n"/>
      <c r="I59" s="14" t="n"/>
      <c r="J59" s="14" t="n"/>
      <c r="K59" s="17" t="n"/>
      <c r="L59" s="18">
        <f>IF(OR(B59="",C59=""),"",IF(C59&lt;B59,"",ROUND((C59-B59)*24,2)))</f>
        <v/>
      </c>
      <c r="M59" s="19">
        <f>IF(OR(B59="",ROW()=7),"",IF(C58="","",ROUND((B59-C58)*1440,0)))</f>
        <v/>
      </c>
      <c r="N59" s="20">
        <f>IF(OR(B59="",C59=""),"",IF(OR(AND(I59="",J59&lt;&gt;""),AND(I59&lt;&gt;"",J59="")),"Ventana incompleta",IF(AND(I59&lt;&gt;"",J59&lt;&gt;"",J59&lt;I59),"Ventana no válida",IF(AND(B59&gt;=IF(I59="",'Configuración'!$B$4,I59),C59&lt;=IF(J59="",'Configuración'!$B$5,J59)),"Dentro","Fuera"))))</f>
        <v/>
      </c>
      <c r="O59" s="20">
        <f>IF(OR(A59="",B59="",C59=""),"",IF(C59&lt;B59,"Fin anterior al inicio",IF(ROW()=7,"Primera actividad",IF(OR(A58="",B58="",C58=""),"Revisar fila anterior",IF(A59&lt;=A58,"Orden no ascendente",IF(B59&lt;C58,"Solape",IF(M59&lt;IF(K59="",'Configuración'!$B$6,K59),"Transición insuficiente","Correcta")))))))</f>
        <v/>
      </c>
      <c r="P59" s="21">
        <f>IF(COUNTA(A59:K59,R59:S59)=0,"",IF(OR(A59="",B59="",C59="",D59="",E59="",F59="",G59="",H59="",R59="",COUNTIF($A$7:$A$106,A59)&gt;1,O59="Fin anterior al inicio",O59="Solape",O59="Orden no ascendente",O59="Revisar fila anterior",N59="Ventana no válida"),"Bloqueo",IF(OR(O59="Transición insuficiente",N59="Ventana incompleta",N59="Fuera"),"Atención","Correcto")))</f>
        <v/>
      </c>
      <c r="Q59" s="20">
        <f>IF(P59="","",IF(P59="Correcto","Sin aviso",IF(OR(A59="",B59="",C59="",D59="",E59="",F59="",G59="",H59="",R59=""),"Faltan datos obligatorios",IF(COUNTIF($A$7:$A$106,A59)&gt;1,"Orden duplicado",IF(AND(O59&lt;&gt;"",O59&lt;&gt;"Correcta",O59&lt;&gt;"Primera actividad"),O59,IF(N59="Ventana no válida","Revisar ventana",IF(N59="Ventana incompleta","Completar ventana","Fuera de ventana")))))))</f>
        <v/>
      </c>
      <c r="R59" s="22" t="n"/>
      <c r="S59" s="15" t="n"/>
      <c r="T59" s="21">
        <f>IF(OR(B59="",C59="",'Configuración'!$B$7=""),"",IF('Configuración'!$B$7&gt;=C59,"Pasada",IF('Configuración'!$B$7&gt;=B59,"En curso según hora",IF(ROUND((B59-'Configuración'!$B$7)*1440,0)&lt;='Configuración'!$B$8,"Próxima","Pendiente"))))</f>
        <v/>
      </c>
      <c r="X59">
        <f>IFERROR(INDEX('Configuración'!$D$3:$D$11,ROWS($X$7:X59)),"")</f>
        <v/>
      </c>
      <c r="Y59">
        <f>IFERROR(INDEX('Configuración'!$F$3:$F$7,ROWS($Y$7:Y59)),"")</f>
        <v/>
      </c>
    </row>
    <row r="60" ht="34" customHeight="1">
      <c r="A60" s="13" t="n"/>
      <c r="B60" s="14" t="n"/>
      <c r="C60" s="14" t="n"/>
      <c r="D60" s="15" t="n"/>
      <c r="E60" s="15" t="n"/>
      <c r="F60" s="15" t="n"/>
      <c r="G60" s="15" t="n"/>
      <c r="H60" s="16" t="n"/>
      <c r="I60" s="14" t="n"/>
      <c r="J60" s="14" t="n"/>
      <c r="K60" s="17" t="n"/>
      <c r="L60" s="18">
        <f>IF(OR(B60="",C60=""),"",IF(C60&lt;B60,"",ROUND((C60-B60)*24,2)))</f>
        <v/>
      </c>
      <c r="M60" s="19">
        <f>IF(OR(B60="",ROW()=7),"",IF(C59="","",ROUND((B60-C59)*1440,0)))</f>
        <v/>
      </c>
      <c r="N60" s="20">
        <f>IF(OR(B60="",C60=""),"",IF(OR(AND(I60="",J60&lt;&gt;""),AND(I60&lt;&gt;"",J60="")),"Ventana incompleta",IF(AND(I60&lt;&gt;"",J60&lt;&gt;"",J60&lt;I60),"Ventana no válida",IF(AND(B60&gt;=IF(I60="",'Configuración'!$B$4,I60),C60&lt;=IF(J60="",'Configuración'!$B$5,J60)),"Dentro","Fuera"))))</f>
        <v/>
      </c>
      <c r="O60" s="20">
        <f>IF(OR(A60="",B60="",C60=""),"",IF(C60&lt;B60,"Fin anterior al inicio",IF(ROW()=7,"Primera actividad",IF(OR(A59="",B59="",C59=""),"Revisar fila anterior",IF(A60&lt;=A59,"Orden no ascendente",IF(B60&lt;C59,"Solape",IF(M60&lt;IF(K60="",'Configuración'!$B$6,K60),"Transición insuficiente","Correcta")))))))</f>
        <v/>
      </c>
      <c r="P60" s="21">
        <f>IF(COUNTA(A60:K60,R60:S60)=0,"",IF(OR(A60="",B60="",C60="",D60="",E60="",F60="",G60="",H60="",R60="",COUNTIF($A$7:$A$106,A60)&gt;1,O60="Fin anterior al inicio",O60="Solape",O60="Orden no ascendente",O60="Revisar fila anterior",N60="Ventana no válida"),"Bloqueo",IF(OR(O60="Transición insuficiente",N60="Ventana incompleta",N60="Fuera"),"Atención","Correcto")))</f>
        <v/>
      </c>
      <c r="Q60" s="20">
        <f>IF(P60="","",IF(P60="Correcto","Sin aviso",IF(OR(A60="",B60="",C60="",D60="",E60="",F60="",G60="",H60="",R60=""),"Faltan datos obligatorios",IF(COUNTIF($A$7:$A$106,A60)&gt;1,"Orden duplicado",IF(AND(O60&lt;&gt;"",O60&lt;&gt;"Correcta",O60&lt;&gt;"Primera actividad"),O60,IF(N60="Ventana no válida","Revisar ventana",IF(N60="Ventana incompleta","Completar ventana","Fuera de ventana")))))))</f>
        <v/>
      </c>
      <c r="R60" s="22" t="n"/>
      <c r="S60" s="15" t="n"/>
      <c r="T60" s="21">
        <f>IF(OR(B60="",C60="",'Configuración'!$B$7=""),"",IF('Configuración'!$B$7&gt;=C60,"Pasada",IF('Configuración'!$B$7&gt;=B60,"En curso según hora",IF(ROUND((B60-'Configuración'!$B$7)*1440,0)&lt;='Configuración'!$B$8,"Próxima","Pendiente"))))</f>
        <v/>
      </c>
      <c r="X60">
        <f>IFERROR(INDEX('Configuración'!$D$3:$D$11,ROWS($X$7:X60)),"")</f>
        <v/>
      </c>
      <c r="Y60">
        <f>IFERROR(INDEX('Configuración'!$F$3:$F$7,ROWS($Y$7:Y60)),"")</f>
        <v/>
      </c>
    </row>
    <row r="61" ht="34" customHeight="1">
      <c r="A61" s="13" t="n"/>
      <c r="B61" s="14" t="n"/>
      <c r="C61" s="14" t="n"/>
      <c r="D61" s="15" t="n"/>
      <c r="E61" s="15" t="n"/>
      <c r="F61" s="15" t="n"/>
      <c r="G61" s="15" t="n"/>
      <c r="H61" s="16" t="n"/>
      <c r="I61" s="14" t="n"/>
      <c r="J61" s="14" t="n"/>
      <c r="K61" s="17" t="n"/>
      <c r="L61" s="18">
        <f>IF(OR(B61="",C61=""),"",IF(C61&lt;B61,"",ROUND((C61-B61)*24,2)))</f>
        <v/>
      </c>
      <c r="M61" s="19">
        <f>IF(OR(B61="",ROW()=7),"",IF(C60="","",ROUND((B61-C60)*1440,0)))</f>
        <v/>
      </c>
      <c r="N61" s="20">
        <f>IF(OR(B61="",C61=""),"",IF(OR(AND(I61="",J61&lt;&gt;""),AND(I61&lt;&gt;"",J61="")),"Ventana incompleta",IF(AND(I61&lt;&gt;"",J61&lt;&gt;"",J61&lt;I61),"Ventana no válida",IF(AND(B61&gt;=IF(I61="",'Configuración'!$B$4,I61),C61&lt;=IF(J61="",'Configuración'!$B$5,J61)),"Dentro","Fuera"))))</f>
        <v/>
      </c>
      <c r="O61" s="20">
        <f>IF(OR(A61="",B61="",C61=""),"",IF(C61&lt;B61,"Fin anterior al inicio",IF(ROW()=7,"Primera actividad",IF(OR(A60="",B60="",C60=""),"Revisar fila anterior",IF(A61&lt;=A60,"Orden no ascendente",IF(B61&lt;C60,"Solape",IF(M61&lt;IF(K61="",'Configuración'!$B$6,K61),"Transición insuficiente","Correcta")))))))</f>
        <v/>
      </c>
      <c r="P61" s="21">
        <f>IF(COUNTA(A61:K61,R61:S61)=0,"",IF(OR(A61="",B61="",C61="",D61="",E61="",F61="",G61="",H61="",R61="",COUNTIF($A$7:$A$106,A61)&gt;1,O61="Fin anterior al inicio",O61="Solape",O61="Orden no ascendente",O61="Revisar fila anterior",N61="Ventana no válida"),"Bloqueo",IF(OR(O61="Transición insuficiente",N61="Ventana incompleta",N61="Fuera"),"Atención","Correcto")))</f>
        <v/>
      </c>
      <c r="Q61" s="20">
        <f>IF(P61="","",IF(P61="Correcto","Sin aviso",IF(OR(A61="",B61="",C61="",D61="",E61="",F61="",G61="",H61="",R61=""),"Faltan datos obligatorios",IF(COUNTIF($A$7:$A$106,A61)&gt;1,"Orden duplicado",IF(AND(O61&lt;&gt;"",O61&lt;&gt;"Correcta",O61&lt;&gt;"Primera actividad"),O61,IF(N61="Ventana no válida","Revisar ventana",IF(N61="Ventana incompleta","Completar ventana","Fuera de ventana")))))))</f>
        <v/>
      </c>
      <c r="R61" s="22" t="n"/>
      <c r="S61" s="15" t="n"/>
      <c r="T61" s="21">
        <f>IF(OR(B61="",C61="",'Configuración'!$B$7=""),"",IF('Configuración'!$B$7&gt;=C61,"Pasada",IF('Configuración'!$B$7&gt;=B61,"En curso según hora",IF(ROUND((B61-'Configuración'!$B$7)*1440,0)&lt;='Configuración'!$B$8,"Próxima","Pendiente"))))</f>
        <v/>
      </c>
      <c r="X61">
        <f>IFERROR(INDEX('Configuración'!$D$3:$D$11,ROWS($X$7:X61)),"")</f>
        <v/>
      </c>
      <c r="Y61">
        <f>IFERROR(INDEX('Configuración'!$F$3:$F$7,ROWS($Y$7:Y61)),"")</f>
        <v/>
      </c>
    </row>
    <row r="62" ht="34" customHeight="1">
      <c r="A62" s="13" t="n"/>
      <c r="B62" s="14" t="n"/>
      <c r="C62" s="14" t="n"/>
      <c r="D62" s="15" t="n"/>
      <c r="E62" s="15" t="n"/>
      <c r="F62" s="15" t="n"/>
      <c r="G62" s="15" t="n"/>
      <c r="H62" s="16" t="n"/>
      <c r="I62" s="14" t="n"/>
      <c r="J62" s="14" t="n"/>
      <c r="K62" s="17" t="n"/>
      <c r="L62" s="18">
        <f>IF(OR(B62="",C62=""),"",IF(C62&lt;B62,"",ROUND((C62-B62)*24,2)))</f>
        <v/>
      </c>
      <c r="M62" s="19">
        <f>IF(OR(B62="",ROW()=7),"",IF(C61="","",ROUND((B62-C61)*1440,0)))</f>
        <v/>
      </c>
      <c r="N62" s="20">
        <f>IF(OR(B62="",C62=""),"",IF(OR(AND(I62="",J62&lt;&gt;""),AND(I62&lt;&gt;"",J62="")),"Ventana incompleta",IF(AND(I62&lt;&gt;"",J62&lt;&gt;"",J62&lt;I62),"Ventana no válida",IF(AND(B62&gt;=IF(I62="",'Configuración'!$B$4,I62),C62&lt;=IF(J62="",'Configuración'!$B$5,J62)),"Dentro","Fuera"))))</f>
        <v/>
      </c>
      <c r="O62" s="20">
        <f>IF(OR(A62="",B62="",C62=""),"",IF(C62&lt;B62,"Fin anterior al inicio",IF(ROW()=7,"Primera actividad",IF(OR(A61="",B61="",C61=""),"Revisar fila anterior",IF(A62&lt;=A61,"Orden no ascendente",IF(B62&lt;C61,"Solape",IF(M62&lt;IF(K62="",'Configuración'!$B$6,K62),"Transición insuficiente","Correcta")))))))</f>
        <v/>
      </c>
      <c r="P62" s="21">
        <f>IF(COUNTA(A62:K62,R62:S62)=0,"",IF(OR(A62="",B62="",C62="",D62="",E62="",F62="",G62="",H62="",R62="",COUNTIF($A$7:$A$106,A62)&gt;1,O62="Fin anterior al inicio",O62="Solape",O62="Orden no ascendente",O62="Revisar fila anterior",N62="Ventana no válida"),"Bloqueo",IF(OR(O62="Transición insuficiente",N62="Ventana incompleta",N62="Fuera"),"Atención","Correcto")))</f>
        <v/>
      </c>
      <c r="Q62" s="20">
        <f>IF(P62="","",IF(P62="Correcto","Sin aviso",IF(OR(A62="",B62="",C62="",D62="",E62="",F62="",G62="",H62="",R62=""),"Faltan datos obligatorios",IF(COUNTIF($A$7:$A$106,A62)&gt;1,"Orden duplicado",IF(AND(O62&lt;&gt;"",O62&lt;&gt;"Correcta",O62&lt;&gt;"Primera actividad"),O62,IF(N62="Ventana no válida","Revisar ventana",IF(N62="Ventana incompleta","Completar ventana","Fuera de ventana")))))))</f>
        <v/>
      </c>
      <c r="R62" s="22" t="n"/>
      <c r="S62" s="15" t="n"/>
      <c r="T62" s="21">
        <f>IF(OR(B62="",C62="",'Configuración'!$B$7=""),"",IF('Configuración'!$B$7&gt;=C62,"Pasada",IF('Configuración'!$B$7&gt;=B62,"En curso según hora",IF(ROUND((B62-'Configuración'!$B$7)*1440,0)&lt;='Configuración'!$B$8,"Próxima","Pendiente"))))</f>
        <v/>
      </c>
      <c r="X62">
        <f>IFERROR(INDEX('Configuración'!$D$3:$D$11,ROWS($X$7:X62)),"")</f>
        <v/>
      </c>
      <c r="Y62">
        <f>IFERROR(INDEX('Configuración'!$F$3:$F$7,ROWS($Y$7:Y62)),"")</f>
        <v/>
      </c>
    </row>
    <row r="63" ht="34" customHeight="1">
      <c r="A63" s="13" t="n"/>
      <c r="B63" s="14" t="n"/>
      <c r="C63" s="14" t="n"/>
      <c r="D63" s="15" t="n"/>
      <c r="E63" s="15" t="n"/>
      <c r="F63" s="15" t="n"/>
      <c r="G63" s="15" t="n"/>
      <c r="H63" s="16" t="n"/>
      <c r="I63" s="14" t="n"/>
      <c r="J63" s="14" t="n"/>
      <c r="K63" s="17" t="n"/>
      <c r="L63" s="18">
        <f>IF(OR(B63="",C63=""),"",IF(C63&lt;B63,"",ROUND((C63-B63)*24,2)))</f>
        <v/>
      </c>
      <c r="M63" s="19">
        <f>IF(OR(B63="",ROW()=7),"",IF(C62="","",ROUND((B63-C62)*1440,0)))</f>
        <v/>
      </c>
      <c r="N63" s="20">
        <f>IF(OR(B63="",C63=""),"",IF(OR(AND(I63="",J63&lt;&gt;""),AND(I63&lt;&gt;"",J63="")),"Ventana incompleta",IF(AND(I63&lt;&gt;"",J63&lt;&gt;"",J63&lt;I63),"Ventana no válida",IF(AND(B63&gt;=IF(I63="",'Configuración'!$B$4,I63),C63&lt;=IF(J63="",'Configuración'!$B$5,J63)),"Dentro","Fuera"))))</f>
        <v/>
      </c>
      <c r="O63" s="20">
        <f>IF(OR(A63="",B63="",C63=""),"",IF(C63&lt;B63,"Fin anterior al inicio",IF(ROW()=7,"Primera actividad",IF(OR(A62="",B62="",C62=""),"Revisar fila anterior",IF(A63&lt;=A62,"Orden no ascendente",IF(B63&lt;C62,"Solape",IF(M63&lt;IF(K63="",'Configuración'!$B$6,K63),"Transición insuficiente","Correcta")))))))</f>
        <v/>
      </c>
      <c r="P63" s="21">
        <f>IF(COUNTA(A63:K63,R63:S63)=0,"",IF(OR(A63="",B63="",C63="",D63="",E63="",F63="",G63="",H63="",R63="",COUNTIF($A$7:$A$106,A63)&gt;1,O63="Fin anterior al inicio",O63="Solape",O63="Orden no ascendente",O63="Revisar fila anterior",N63="Ventana no válida"),"Bloqueo",IF(OR(O63="Transición insuficiente",N63="Ventana incompleta",N63="Fuera"),"Atención","Correcto")))</f>
        <v/>
      </c>
      <c r="Q63" s="20">
        <f>IF(P63="","",IF(P63="Correcto","Sin aviso",IF(OR(A63="",B63="",C63="",D63="",E63="",F63="",G63="",H63="",R63=""),"Faltan datos obligatorios",IF(COUNTIF($A$7:$A$106,A63)&gt;1,"Orden duplicado",IF(AND(O63&lt;&gt;"",O63&lt;&gt;"Correcta",O63&lt;&gt;"Primera actividad"),O63,IF(N63="Ventana no válida","Revisar ventana",IF(N63="Ventana incompleta","Completar ventana","Fuera de ventana")))))))</f>
        <v/>
      </c>
      <c r="R63" s="22" t="n"/>
      <c r="S63" s="15" t="n"/>
      <c r="T63" s="21">
        <f>IF(OR(B63="",C63="",'Configuración'!$B$7=""),"",IF('Configuración'!$B$7&gt;=C63,"Pasada",IF('Configuración'!$B$7&gt;=B63,"En curso según hora",IF(ROUND((B63-'Configuración'!$B$7)*1440,0)&lt;='Configuración'!$B$8,"Próxima","Pendiente"))))</f>
        <v/>
      </c>
      <c r="X63">
        <f>IFERROR(INDEX('Configuración'!$D$3:$D$11,ROWS($X$7:X63)),"")</f>
        <v/>
      </c>
      <c r="Y63">
        <f>IFERROR(INDEX('Configuración'!$F$3:$F$7,ROWS($Y$7:Y63)),"")</f>
        <v/>
      </c>
    </row>
    <row r="64" ht="34" customHeight="1">
      <c r="A64" s="13" t="n"/>
      <c r="B64" s="14" t="n"/>
      <c r="C64" s="14" t="n"/>
      <c r="D64" s="15" t="n"/>
      <c r="E64" s="15" t="n"/>
      <c r="F64" s="15" t="n"/>
      <c r="G64" s="15" t="n"/>
      <c r="H64" s="16" t="n"/>
      <c r="I64" s="14" t="n"/>
      <c r="J64" s="14" t="n"/>
      <c r="K64" s="17" t="n"/>
      <c r="L64" s="18">
        <f>IF(OR(B64="",C64=""),"",IF(C64&lt;B64,"",ROUND((C64-B64)*24,2)))</f>
        <v/>
      </c>
      <c r="M64" s="19">
        <f>IF(OR(B64="",ROW()=7),"",IF(C63="","",ROUND((B64-C63)*1440,0)))</f>
        <v/>
      </c>
      <c r="N64" s="20">
        <f>IF(OR(B64="",C64=""),"",IF(OR(AND(I64="",J64&lt;&gt;""),AND(I64&lt;&gt;"",J64="")),"Ventana incompleta",IF(AND(I64&lt;&gt;"",J64&lt;&gt;"",J64&lt;I64),"Ventana no válida",IF(AND(B64&gt;=IF(I64="",'Configuración'!$B$4,I64),C64&lt;=IF(J64="",'Configuración'!$B$5,J64)),"Dentro","Fuera"))))</f>
        <v/>
      </c>
      <c r="O64" s="20">
        <f>IF(OR(A64="",B64="",C64=""),"",IF(C64&lt;B64,"Fin anterior al inicio",IF(ROW()=7,"Primera actividad",IF(OR(A63="",B63="",C63=""),"Revisar fila anterior",IF(A64&lt;=A63,"Orden no ascendente",IF(B64&lt;C63,"Solape",IF(M64&lt;IF(K64="",'Configuración'!$B$6,K64),"Transición insuficiente","Correcta")))))))</f>
        <v/>
      </c>
      <c r="P64" s="21">
        <f>IF(COUNTA(A64:K64,R64:S64)=0,"",IF(OR(A64="",B64="",C64="",D64="",E64="",F64="",G64="",H64="",R64="",COUNTIF($A$7:$A$106,A64)&gt;1,O64="Fin anterior al inicio",O64="Solape",O64="Orden no ascendente",O64="Revisar fila anterior",N64="Ventana no válida"),"Bloqueo",IF(OR(O64="Transición insuficiente",N64="Ventana incompleta",N64="Fuera"),"Atención","Correcto")))</f>
        <v/>
      </c>
      <c r="Q64" s="20">
        <f>IF(P64="","",IF(P64="Correcto","Sin aviso",IF(OR(A64="",B64="",C64="",D64="",E64="",F64="",G64="",H64="",R64=""),"Faltan datos obligatorios",IF(COUNTIF($A$7:$A$106,A64)&gt;1,"Orden duplicado",IF(AND(O64&lt;&gt;"",O64&lt;&gt;"Correcta",O64&lt;&gt;"Primera actividad"),O64,IF(N64="Ventana no válida","Revisar ventana",IF(N64="Ventana incompleta","Completar ventana","Fuera de ventana")))))))</f>
        <v/>
      </c>
      <c r="R64" s="22" t="n"/>
      <c r="S64" s="15" t="n"/>
      <c r="T64" s="21">
        <f>IF(OR(B64="",C64="",'Configuración'!$B$7=""),"",IF('Configuración'!$B$7&gt;=C64,"Pasada",IF('Configuración'!$B$7&gt;=B64,"En curso según hora",IF(ROUND((B64-'Configuración'!$B$7)*1440,0)&lt;='Configuración'!$B$8,"Próxima","Pendiente"))))</f>
        <v/>
      </c>
      <c r="X64">
        <f>IFERROR(INDEX('Configuración'!$D$3:$D$11,ROWS($X$7:X64)),"")</f>
        <v/>
      </c>
      <c r="Y64">
        <f>IFERROR(INDEX('Configuración'!$F$3:$F$7,ROWS($Y$7:Y64)),"")</f>
        <v/>
      </c>
    </row>
    <row r="65" ht="34" customHeight="1">
      <c r="A65" s="13" t="n"/>
      <c r="B65" s="14" t="n"/>
      <c r="C65" s="14" t="n"/>
      <c r="D65" s="15" t="n"/>
      <c r="E65" s="15" t="n"/>
      <c r="F65" s="15" t="n"/>
      <c r="G65" s="15" t="n"/>
      <c r="H65" s="16" t="n"/>
      <c r="I65" s="14" t="n"/>
      <c r="J65" s="14" t="n"/>
      <c r="K65" s="17" t="n"/>
      <c r="L65" s="18">
        <f>IF(OR(B65="",C65=""),"",IF(C65&lt;B65,"",ROUND((C65-B65)*24,2)))</f>
        <v/>
      </c>
      <c r="M65" s="19">
        <f>IF(OR(B65="",ROW()=7),"",IF(C64="","",ROUND((B65-C64)*1440,0)))</f>
        <v/>
      </c>
      <c r="N65" s="20">
        <f>IF(OR(B65="",C65=""),"",IF(OR(AND(I65="",J65&lt;&gt;""),AND(I65&lt;&gt;"",J65="")),"Ventana incompleta",IF(AND(I65&lt;&gt;"",J65&lt;&gt;"",J65&lt;I65),"Ventana no válida",IF(AND(B65&gt;=IF(I65="",'Configuración'!$B$4,I65),C65&lt;=IF(J65="",'Configuración'!$B$5,J65)),"Dentro","Fuera"))))</f>
        <v/>
      </c>
      <c r="O65" s="20">
        <f>IF(OR(A65="",B65="",C65=""),"",IF(C65&lt;B65,"Fin anterior al inicio",IF(ROW()=7,"Primera actividad",IF(OR(A64="",B64="",C64=""),"Revisar fila anterior",IF(A65&lt;=A64,"Orden no ascendente",IF(B65&lt;C64,"Solape",IF(M65&lt;IF(K65="",'Configuración'!$B$6,K65),"Transición insuficiente","Correcta")))))))</f>
        <v/>
      </c>
      <c r="P65" s="21">
        <f>IF(COUNTA(A65:K65,R65:S65)=0,"",IF(OR(A65="",B65="",C65="",D65="",E65="",F65="",G65="",H65="",R65="",COUNTIF($A$7:$A$106,A65)&gt;1,O65="Fin anterior al inicio",O65="Solape",O65="Orden no ascendente",O65="Revisar fila anterior",N65="Ventana no válida"),"Bloqueo",IF(OR(O65="Transición insuficiente",N65="Ventana incompleta",N65="Fuera"),"Atención","Correcto")))</f>
        <v/>
      </c>
      <c r="Q65" s="20">
        <f>IF(P65="","",IF(P65="Correcto","Sin aviso",IF(OR(A65="",B65="",C65="",D65="",E65="",F65="",G65="",H65="",R65=""),"Faltan datos obligatorios",IF(COUNTIF($A$7:$A$106,A65)&gt;1,"Orden duplicado",IF(AND(O65&lt;&gt;"",O65&lt;&gt;"Correcta",O65&lt;&gt;"Primera actividad"),O65,IF(N65="Ventana no válida","Revisar ventana",IF(N65="Ventana incompleta","Completar ventana","Fuera de ventana")))))))</f>
        <v/>
      </c>
      <c r="R65" s="22" t="n"/>
      <c r="S65" s="15" t="n"/>
      <c r="T65" s="21">
        <f>IF(OR(B65="",C65="",'Configuración'!$B$7=""),"",IF('Configuración'!$B$7&gt;=C65,"Pasada",IF('Configuración'!$B$7&gt;=B65,"En curso según hora",IF(ROUND((B65-'Configuración'!$B$7)*1440,0)&lt;='Configuración'!$B$8,"Próxima","Pendiente"))))</f>
        <v/>
      </c>
      <c r="X65">
        <f>IFERROR(INDEX('Configuración'!$D$3:$D$11,ROWS($X$7:X65)),"")</f>
        <v/>
      </c>
      <c r="Y65">
        <f>IFERROR(INDEX('Configuración'!$F$3:$F$7,ROWS($Y$7:Y65)),"")</f>
        <v/>
      </c>
    </row>
    <row r="66" ht="34" customHeight="1">
      <c r="A66" s="13" t="n"/>
      <c r="B66" s="14" t="n"/>
      <c r="C66" s="14" t="n"/>
      <c r="D66" s="15" t="n"/>
      <c r="E66" s="15" t="n"/>
      <c r="F66" s="15" t="n"/>
      <c r="G66" s="15" t="n"/>
      <c r="H66" s="16" t="n"/>
      <c r="I66" s="14" t="n"/>
      <c r="J66" s="14" t="n"/>
      <c r="K66" s="17" t="n"/>
      <c r="L66" s="18">
        <f>IF(OR(B66="",C66=""),"",IF(C66&lt;B66,"",ROUND((C66-B66)*24,2)))</f>
        <v/>
      </c>
      <c r="M66" s="19">
        <f>IF(OR(B66="",ROW()=7),"",IF(C65="","",ROUND((B66-C65)*1440,0)))</f>
        <v/>
      </c>
      <c r="N66" s="20">
        <f>IF(OR(B66="",C66=""),"",IF(OR(AND(I66="",J66&lt;&gt;""),AND(I66&lt;&gt;"",J66="")),"Ventana incompleta",IF(AND(I66&lt;&gt;"",J66&lt;&gt;"",J66&lt;I66),"Ventana no válida",IF(AND(B66&gt;=IF(I66="",'Configuración'!$B$4,I66),C66&lt;=IF(J66="",'Configuración'!$B$5,J66)),"Dentro","Fuera"))))</f>
        <v/>
      </c>
      <c r="O66" s="20">
        <f>IF(OR(A66="",B66="",C66=""),"",IF(C66&lt;B66,"Fin anterior al inicio",IF(ROW()=7,"Primera actividad",IF(OR(A65="",B65="",C65=""),"Revisar fila anterior",IF(A66&lt;=A65,"Orden no ascendente",IF(B66&lt;C65,"Solape",IF(M66&lt;IF(K66="",'Configuración'!$B$6,K66),"Transición insuficiente","Correcta")))))))</f>
        <v/>
      </c>
      <c r="P66" s="21">
        <f>IF(COUNTA(A66:K66,R66:S66)=0,"",IF(OR(A66="",B66="",C66="",D66="",E66="",F66="",G66="",H66="",R66="",COUNTIF($A$7:$A$106,A66)&gt;1,O66="Fin anterior al inicio",O66="Solape",O66="Orden no ascendente",O66="Revisar fila anterior",N66="Ventana no válida"),"Bloqueo",IF(OR(O66="Transición insuficiente",N66="Ventana incompleta",N66="Fuera"),"Atención","Correcto")))</f>
        <v/>
      </c>
      <c r="Q66" s="20">
        <f>IF(P66="","",IF(P66="Correcto","Sin aviso",IF(OR(A66="",B66="",C66="",D66="",E66="",F66="",G66="",H66="",R66=""),"Faltan datos obligatorios",IF(COUNTIF($A$7:$A$106,A66)&gt;1,"Orden duplicado",IF(AND(O66&lt;&gt;"",O66&lt;&gt;"Correcta",O66&lt;&gt;"Primera actividad"),O66,IF(N66="Ventana no válida","Revisar ventana",IF(N66="Ventana incompleta","Completar ventana","Fuera de ventana")))))))</f>
        <v/>
      </c>
      <c r="R66" s="22" t="n"/>
      <c r="S66" s="15" t="n"/>
      <c r="T66" s="21">
        <f>IF(OR(B66="",C66="",'Configuración'!$B$7=""),"",IF('Configuración'!$B$7&gt;=C66,"Pasada",IF('Configuración'!$B$7&gt;=B66,"En curso según hora",IF(ROUND((B66-'Configuración'!$B$7)*1440,0)&lt;='Configuración'!$B$8,"Próxima","Pendiente"))))</f>
        <v/>
      </c>
      <c r="X66">
        <f>IFERROR(INDEX('Configuración'!$D$3:$D$11,ROWS($X$7:X66)),"")</f>
        <v/>
      </c>
      <c r="Y66">
        <f>IFERROR(INDEX('Configuración'!$F$3:$F$7,ROWS($Y$7:Y66)),"")</f>
        <v/>
      </c>
    </row>
    <row r="67" ht="34" customHeight="1">
      <c r="A67" s="13" t="n"/>
      <c r="B67" s="14" t="n"/>
      <c r="C67" s="14" t="n"/>
      <c r="D67" s="15" t="n"/>
      <c r="E67" s="15" t="n"/>
      <c r="F67" s="15" t="n"/>
      <c r="G67" s="15" t="n"/>
      <c r="H67" s="16" t="n"/>
      <c r="I67" s="14" t="n"/>
      <c r="J67" s="14" t="n"/>
      <c r="K67" s="17" t="n"/>
      <c r="L67" s="18">
        <f>IF(OR(B67="",C67=""),"",IF(C67&lt;B67,"",ROUND((C67-B67)*24,2)))</f>
        <v/>
      </c>
      <c r="M67" s="19">
        <f>IF(OR(B67="",ROW()=7),"",IF(C66="","",ROUND((B67-C66)*1440,0)))</f>
        <v/>
      </c>
      <c r="N67" s="20">
        <f>IF(OR(B67="",C67=""),"",IF(OR(AND(I67="",J67&lt;&gt;""),AND(I67&lt;&gt;"",J67="")),"Ventana incompleta",IF(AND(I67&lt;&gt;"",J67&lt;&gt;"",J67&lt;I67),"Ventana no válida",IF(AND(B67&gt;=IF(I67="",'Configuración'!$B$4,I67),C67&lt;=IF(J67="",'Configuración'!$B$5,J67)),"Dentro","Fuera"))))</f>
        <v/>
      </c>
      <c r="O67" s="20">
        <f>IF(OR(A67="",B67="",C67=""),"",IF(C67&lt;B67,"Fin anterior al inicio",IF(ROW()=7,"Primera actividad",IF(OR(A66="",B66="",C66=""),"Revisar fila anterior",IF(A67&lt;=A66,"Orden no ascendente",IF(B67&lt;C66,"Solape",IF(M67&lt;IF(K67="",'Configuración'!$B$6,K67),"Transición insuficiente","Correcta")))))))</f>
        <v/>
      </c>
      <c r="P67" s="21">
        <f>IF(COUNTA(A67:K67,R67:S67)=0,"",IF(OR(A67="",B67="",C67="",D67="",E67="",F67="",G67="",H67="",R67="",COUNTIF($A$7:$A$106,A67)&gt;1,O67="Fin anterior al inicio",O67="Solape",O67="Orden no ascendente",O67="Revisar fila anterior",N67="Ventana no válida"),"Bloqueo",IF(OR(O67="Transición insuficiente",N67="Ventana incompleta",N67="Fuera"),"Atención","Correcto")))</f>
        <v/>
      </c>
      <c r="Q67" s="20">
        <f>IF(P67="","",IF(P67="Correcto","Sin aviso",IF(OR(A67="",B67="",C67="",D67="",E67="",F67="",G67="",H67="",R67=""),"Faltan datos obligatorios",IF(COUNTIF($A$7:$A$106,A67)&gt;1,"Orden duplicado",IF(AND(O67&lt;&gt;"",O67&lt;&gt;"Correcta",O67&lt;&gt;"Primera actividad"),O67,IF(N67="Ventana no válida","Revisar ventana",IF(N67="Ventana incompleta","Completar ventana","Fuera de ventana")))))))</f>
        <v/>
      </c>
      <c r="R67" s="22" t="n"/>
      <c r="S67" s="15" t="n"/>
      <c r="T67" s="21">
        <f>IF(OR(B67="",C67="",'Configuración'!$B$7=""),"",IF('Configuración'!$B$7&gt;=C67,"Pasada",IF('Configuración'!$B$7&gt;=B67,"En curso según hora",IF(ROUND((B67-'Configuración'!$B$7)*1440,0)&lt;='Configuración'!$B$8,"Próxima","Pendiente"))))</f>
        <v/>
      </c>
      <c r="X67">
        <f>IFERROR(INDEX('Configuración'!$D$3:$D$11,ROWS($X$7:X67)),"")</f>
        <v/>
      </c>
      <c r="Y67">
        <f>IFERROR(INDEX('Configuración'!$F$3:$F$7,ROWS($Y$7:Y67)),"")</f>
        <v/>
      </c>
    </row>
    <row r="68" ht="34" customHeight="1">
      <c r="A68" s="13" t="n"/>
      <c r="B68" s="14" t="n"/>
      <c r="C68" s="14" t="n"/>
      <c r="D68" s="15" t="n"/>
      <c r="E68" s="15" t="n"/>
      <c r="F68" s="15" t="n"/>
      <c r="G68" s="15" t="n"/>
      <c r="H68" s="16" t="n"/>
      <c r="I68" s="14" t="n"/>
      <c r="J68" s="14" t="n"/>
      <c r="K68" s="17" t="n"/>
      <c r="L68" s="18">
        <f>IF(OR(B68="",C68=""),"",IF(C68&lt;B68,"",ROUND((C68-B68)*24,2)))</f>
        <v/>
      </c>
      <c r="M68" s="19">
        <f>IF(OR(B68="",ROW()=7),"",IF(C67="","",ROUND((B68-C67)*1440,0)))</f>
        <v/>
      </c>
      <c r="N68" s="20">
        <f>IF(OR(B68="",C68=""),"",IF(OR(AND(I68="",J68&lt;&gt;""),AND(I68&lt;&gt;"",J68="")),"Ventana incompleta",IF(AND(I68&lt;&gt;"",J68&lt;&gt;"",J68&lt;I68),"Ventana no válida",IF(AND(B68&gt;=IF(I68="",'Configuración'!$B$4,I68),C68&lt;=IF(J68="",'Configuración'!$B$5,J68)),"Dentro","Fuera"))))</f>
        <v/>
      </c>
      <c r="O68" s="20">
        <f>IF(OR(A68="",B68="",C68=""),"",IF(C68&lt;B68,"Fin anterior al inicio",IF(ROW()=7,"Primera actividad",IF(OR(A67="",B67="",C67=""),"Revisar fila anterior",IF(A68&lt;=A67,"Orden no ascendente",IF(B68&lt;C67,"Solape",IF(M68&lt;IF(K68="",'Configuración'!$B$6,K68),"Transición insuficiente","Correcta")))))))</f>
        <v/>
      </c>
      <c r="P68" s="21">
        <f>IF(COUNTA(A68:K68,R68:S68)=0,"",IF(OR(A68="",B68="",C68="",D68="",E68="",F68="",G68="",H68="",R68="",COUNTIF($A$7:$A$106,A68)&gt;1,O68="Fin anterior al inicio",O68="Solape",O68="Orden no ascendente",O68="Revisar fila anterior",N68="Ventana no válida"),"Bloqueo",IF(OR(O68="Transición insuficiente",N68="Ventana incompleta",N68="Fuera"),"Atención","Correcto")))</f>
        <v/>
      </c>
      <c r="Q68" s="20">
        <f>IF(P68="","",IF(P68="Correcto","Sin aviso",IF(OR(A68="",B68="",C68="",D68="",E68="",F68="",G68="",H68="",R68=""),"Faltan datos obligatorios",IF(COUNTIF($A$7:$A$106,A68)&gt;1,"Orden duplicado",IF(AND(O68&lt;&gt;"",O68&lt;&gt;"Correcta",O68&lt;&gt;"Primera actividad"),O68,IF(N68="Ventana no válida","Revisar ventana",IF(N68="Ventana incompleta","Completar ventana","Fuera de ventana")))))))</f>
        <v/>
      </c>
      <c r="R68" s="22" t="n"/>
      <c r="S68" s="15" t="n"/>
      <c r="T68" s="21">
        <f>IF(OR(B68="",C68="",'Configuración'!$B$7=""),"",IF('Configuración'!$B$7&gt;=C68,"Pasada",IF('Configuración'!$B$7&gt;=B68,"En curso según hora",IF(ROUND((B68-'Configuración'!$B$7)*1440,0)&lt;='Configuración'!$B$8,"Próxima","Pendiente"))))</f>
        <v/>
      </c>
      <c r="X68">
        <f>IFERROR(INDEX('Configuración'!$D$3:$D$11,ROWS($X$7:X68)),"")</f>
        <v/>
      </c>
      <c r="Y68">
        <f>IFERROR(INDEX('Configuración'!$F$3:$F$7,ROWS($Y$7:Y68)),"")</f>
        <v/>
      </c>
    </row>
    <row r="69" ht="34" customHeight="1">
      <c r="A69" s="13" t="n"/>
      <c r="B69" s="14" t="n"/>
      <c r="C69" s="14" t="n"/>
      <c r="D69" s="15" t="n"/>
      <c r="E69" s="15" t="n"/>
      <c r="F69" s="15" t="n"/>
      <c r="G69" s="15" t="n"/>
      <c r="H69" s="16" t="n"/>
      <c r="I69" s="14" t="n"/>
      <c r="J69" s="14" t="n"/>
      <c r="K69" s="17" t="n"/>
      <c r="L69" s="18">
        <f>IF(OR(B69="",C69=""),"",IF(C69&lt;B69,"",ROUND((C69-B69)*24,2)))</f>
        <v/>
      </c>
      <c r="M69" s="19">
        <f>IF(OR(B69="",ROW()=7),"",IF(C68="","",ROUND((B69-C68)*1440,0)))</f>
        <v/>
      </c>
      <c r="N69" s="20">
        <f>IF(OR(B69="",C69=""),"",IF(OR(AND(I69="",J69&lt;&gt;""),AND(I69&lt;&gt;"",J69="")),"Ventana incompleta",IF(AND(I69&lt;&gt;"",J69&lt;&gt;"",J69&lt;I69),"Ventana no válida",IF(AND(B69&gt;=IF(I69="",'Configuración'!$B$4,I69),C69&lt;=IF(J69="",'Configuración'!$B$5,J69)),"Dentro","Fuera"))))</f>
        <v/>
      </c>
      <c r="O69" s="20">
        <f>IF(OR(A69="",B69="",C69=""),"",IF(C69&lt;B69,"Fin anterior al inicio",IF(ROW()=7,"Primera actividad",IF(OR(A68="",B68="",C68=""),"Revisar fila anterior",IF(A69&lt;=A68,"Orden no ascendente",IF(B69&lt;C68,"Solape",IF(M69&lt;IF(K69="",'Configuración'!$B$6,K69),"Transición insuficiente","Correcta")))))))</f>
        <v/>
      </c>
      <c r="P69" s="21">
        <f>IF(COUNTA(A69:K69,R69:S69)=0,"",IF(OR(A69="",B69="",C69="",D69="",E69="",F69="",G69="",H69="",R69="",COUNTIF($A$7:$A$106,A69)&gt;1,O69="Fin anterior al inicio",O69="Solape",O69="Orden no ascendente",O69="Revisar fila anterior",N69="Ventana no válida"),"Bloqueo",IF(OR(O69="Transición insuficiente",N69="Ventana incompleta",N69="Fuera"),"Atención","Correcto")))</f>
        <v/>
      </c>
      <c r="Q69" s="20">
        <f>IF(P69="","",IF(P69="Correcto","Sin aviso",IF(OR(A69="",B69="",C69="",D69="",E69="",F69="",G69="",H69="",R69=""),"Faltan datos obligatorios",IF(COUNTIF($A$7:$A$106,A69)&gt;1,"Orden duplicado",IF(AND(O69&lt;&gt;"",O69&lt;&gt;"Correcta",O69&lt;&gt;"Primera actividad"),O69,IF(N69="Ventana no válida","Revisar ventana",IF(N69="Ventana incompleta","Completar ventana","Fuera de ventana")))))))</f>
        <v/>
      </c>
      <c r="R69" s="22" t="n"/>
      <c r="S69" s="15" t="n"/>
      <c r="T69" s="21">
        <f>IF(OR(B69="",C69="",'Configuración'!$B$7=""),"",IF('Configuración'!$B$7&gt;=C69,"Pasada",IF('Configuración'!$B$7&gt;=B69,"En curso según hora",IF(ROUND((B69-'Configuración'!$B$7)*1440,0)&lt;='Configuración'!$B$8,"Próxima","Pendiente"))))</f>
        <v/>
      </c>
      <c r="X69">
        <f>IFERROR(INDEX('Configuración'!$D$3:$D$11,ROWS($X$7:X69)),"")</f>
        <v/>
      </c>
      <c r="Y69">
        <f>IFERROR(INDEX('Configuración'!$F$3:$F$7,ROWS($Y$7:Y69)),"")</f>
        <v/>
      </c>
    </row>
    <row r="70" ht="34" customHeight="1">
      <c r="A70" s="13" t="n"/>
      <c r="B70" s="14" t="n"/>
      <c r="C70" s="14" t="n"/>
      <c r="D70" s="15" t="n"/>
      <c r="E70" s="15" t="n"/>
      <c r="F70" s="15" t="n"/>
      <c r="G70" s="15" t="n"/>
      <c r="H70" s="16" t="n"/>
      <c r="I70" s="14" t="n"/>
      <c r="J70" s="14" t="n"/>
      <c r="K70" s="17" t="n"/>
      <c r="L70" s="18">
        <f>IF(OR(B70="",C70=""),"",IF(C70&lt;B70,"",ROUND((C70-B70)*24,2)))</f>
        <v/>
      </c>
      <c r="M70" s="19">
        <f>IF(OR(B70="",ROW()=7),"",IF(C69="","",ROUND((B70-C69)*1440,0)))</f>
        <v/>
      </c>
      <c r="N70" s="20">
        <f>IF(OR(B70="",C70=""),"",IF(OR(AND(I70="",J70&lt;&gt;""),AND(I70&lt;&gt;"",J70="")),"Ventana incompleta",IF(AND(I70&lt;&gt;"",J70&lt;&gt;"",J70&lt;I70),"Ventana no válida",IF(AND(B70&gt;=IF(I70="",'Configuración'!$B$4,I70),C70&lt;=IF(J70="",'Configuración'!$B$5,J70)),"Dentro","Fuera"))))</f>
        <v/>
      </c>
      <c r="O70" s="20">
        <f>IF(OR(A70="",B70="",C70=""),"",IF(C70&lt;B70,"Fin anterior al inicio",IF(ROW()=7,"Primera actividad",IF(OR(A69="",B69="",C69=""),"Revisar fila anterior",IF(A70&lt;=A69,"Orden no ascendente",IF(B70&lt;C69,"Solape",IF(M70&lt;IF(K70="",'Configuración'!$B$6,K70),"Transición insuficiente","Correcta")))))))</f>
        <v/>
      </c>
      <c r="P70" s="21">
        <f>IF(COUNTA(A70:K70,R70:S70)=0,"",IF(OR(A70="",B70="",C70="",D70="",E70="",F70="",G70="",H70="",R70="",COUNTIF($A$7:$A$106,A70)&gt;1,O70="Fin anterior al inicio",O70="Solape",O70="Orden no ascendente",O70="Revisar fila anterior",N70="Ventana no válida"),"Bloqueo",IF(OR(O70="Transición insuficiente",N70="Ventana incompleta",N70="Fuera"),"Atención","Correcto")))</f>
        <v/>
      </c>
      <c r="Q70" s="20">
        <f>IF(P70="","",IF(P70="Correcto","Sin aviso",IF(OR(A70="",B70="",C70="",D70="",E70="",F70="",G70="",H70="",R70=""),"Faltan datos obligatorios",IF(COUNTIF($A$7:$A$106,A70)&gt;1,"Orden duplicado",IF(AND(O70&lt;&gt;"",O70&lt;&gt;"Correcta",O70&lt;&gt;"Primera actividad"),O70,IF(N70="Ventana no válida","Revisar ventana",IF(N70="Ventana incompleta","Completar ventana","Fuera de ventana")))))))</f>
        <v/>
      </c>
      <c r="R70" s="22" t="n"/>
      <c r="S70" s="15" t="n"/>
      <c r="T70" s="21">
        <f>IF(OR(B70="",C70="",'Configuración'!$B$7=""),"",IF('Configuración'!$B$7&gt;=C70,"Pasada",IF('Configuración'!$B$7&gt;=B70,"En curso según hora",IF(ROUND((B70-'Configuración'!$B$7)*1440,0)&lt;='Configuración'!$B$8,"Próxima","Pendiente"))))</f>
        <v/>
      </c>
      <c r="X70">
        <f>IFERROR(INDEX('Configuración'!$D$3:$D$11,ROWS($X$7:X70)),"")</f>
        <v/>
      </c>
      <c r="Y70">
        <f>IFERROR(INDEX('Configuración'!$F$3:$F$7,ROWS($Y$7:Y70)),"")</f>
        <v/>
      </c>
    </row>
    <row r="71" ht="34" customHeight="1">
      <c r="A71" s="13" t="n"/>
      <c r="B71" s="14" t="n"/>
      <c r="C71" s="14" t="n"/>
      <c r="D71" s="15" t="n"/>
      <c r="E71" s="15" t="n"/>
      <c r="F71" s="15" t="n"/>
      <c r="G71" s="15" t="n"/>
      <c r="H71" s="16" t="n"/>
      <c r="I71" s="14" t="n"/>
      <c r="J71" s="14" t="n"/>
      <c r="K71" s="17" t="n"/>
      <c r="L71" s="18">
        <f>IF(OR(B71="",C71=""),"",IF(C71&lt;B71,"",ROUND((C71-B71)*24,2)))</f>
        <v/>
      </c>
      <c r="M71" s="19">
        <f>IF(OR(B71="",ROW()=7),"",IF(C70="","",ROUND((B71-C70)*1440,0)))</f>
        <v/>
      </c>
      <c r="N71" s="20">
        <f>IF(OR(B71="",C71=""),"",IF(OR(AND(I71="",J71&lt;&gt;""),AND(I71&lt;&gt;"",J71="")),"Ventana incompleta",IF(AND(I71&lt;&gt;"",J71&lt;&gt;"",J71&lt;I71),"Ventana no válida",IF(AND(B71&gt;=IF(I71="",'Configuración'!$B$4,I71),C71&lt;=IF(J71="",'Configuración'!$B$5,J71)),"Dentro","Fuera"))))</f>
        <v/>
      </c>
      <c r="O71" s="20">
        <f>IF(OR(A71="",B71="",C71=""),"",IF(C71&lt;B71,"Fin anterior al inicio",IF(ROW()=7,"Primera actividad",IF(OR(A70="",B70="",C70=""),"Revisar fila anterior",IF(A71&lt;=A70,"Orden no ascendente",IF(B71&lt;C70,"Solape",IF(M71&lt;IF(K71="",'Configuración'!$B$6,K71),"Transición insuficiente","Correcta")))))))</f>
        <v/>
      </c>
      <c r="P71" s="21">
        <f>IF(COUNTA(A71:K71,R71:S71)=0,"",IF(OR(A71="",B71="",C71="",D71="",E71="",F71="",G71="",H71="",R71="",COUNTIF($A$7:$A$106,A71)&gt;1,O71="Fin anterior al inicio",O71="Solape",O71="Orden no ascendente",O71="Revisar fila anterior",N71="Ventana no válida"),"Bloqueo",IF(OR(O71="Transición insuficiente",N71="Ventana incompleta",N71="Fuera"),"Atención","Correcto")))</f>
        <v/>
      </c>
      <c r="Q71" s="20">
        <f>IF(P71="","",IF(P71="Correcto","Sin aviso",IF(OR(A71="",B71="",C71="",D71="",E71="",F71="",G71="",H71="",R71=""),"Faltan datos obligatorios",IF(COUNTIF($A$7:$A$106,A71)&gt;1,"Orden duplicado",IF(AND(O71&lt;&gt;"",O71&lt;&gt;"Correcta",O71&lt;&gt;"Primera actividad"),O71,IF(N71="Ventana no válida","Revisar ventana",IF(N71="Ventana incompleta","Completar ventana","Fuera de ventana")))))))</f>
        <v/>
      </c>
      <c r="R71" s="22" t="n"/>
      <c r="S71" s="15" t="n"/>
      <c r="T71" s="21">
        <f>IF(OR(B71="",C71="",'Configuración'!$B$7=""),"",IF('Configuración'!$B$7&gt;=C71,"Pasada",IF('Configuración'!$B$7&gt;=B71,"En curso según hora",IF(ROUND((B71-'Configuración'!$B$7)*1440,0)&lt;='Configuración'!$B$8,"Próxima","Pendiente"))))</f>
        <v/>
      </c>
      <c r="X71">
        <f>IFERROR(INDEX('Configuración'!$D$3:$D$11,ROWS($X$7:X71)),"")</f>
        <v/>
      </c>
      <c r="Y71">
        <f>IFERROR(INDEX('Configuración'!$F$3:$F$7,ROWS($Y$7:Y71)),"")</f>
        <v/>
      </c>
    </row>
    <row r="72" ht="34" customHeight="1">
      <c r="A72" s="13" t="n"/>
      <c r="B72" s="14" t="n"/>
      <c r="C72" s="14" t="n"/>
      <c r="D72" s="15" t="n"/>
      <c r="E72" s="15" t="n"/>
      <c r="F72" s="15" t="n"/>
      <c r="G72" s="15" t="n"/>
      <c r="H72" s="16" t="n"/>
      <c r="I72" s="14" t="n"/>
      <c r="J72" s="14" t="n"/>
      <c r="K72" s="17" t="n"/>
      <c r="L72" s="18">
        <f>IF(OR(B72="",C72=""),"",IF(C72&lt;B72,"",ROUND((C72-B72)*24,2)))</f>
        <v/>
      </c>
      <c r="M72" s="19">
        <f>IF(OR(B72="",ROW()=7),"",IF(C71="","",ROUND((B72-C71)*1440,0)))</f>
        <v/>
      </c>
      <c r="N72" s="20">
        <f>IF(OR(B72="",C72=""),"",IF(OR(AND(I72="",J72&lt;&gt;""),AND(I72&lt;&gt;"",J72="")),"Ventana incompleta",IF(AND(I72&lt;&gt;"",J72&lt;&gt;"",J72&lt;I72),"Ventana no válida",IF(AND(B72&gt;=IF(I72="",'Configuración'!$B$4,I72),C72&lt;=IF(J72="",'Configuración'!$B$5,J72)),"Dentro","Fuera"))))</f>
        <v/>
      </c>
      <c r="O72" s="20">
        <f>IF(OR(A72="",B72="",C72=""),"",IF(C72&lt;B72,"Fin anterior al inicio",IF(ROW()=7,"Primera actividad",IF(OR(A71="",B71="",C71=""),"Revisar fila anterior",IF(A72&lt;=A71,"Orden no ascendente",IF(B72&lt;C71,"Solape",IF(M72&lt;IF(K72="",'Configuración'!$B$6,K72),"Transición insuficiente","Correcta")))))))</f>
        <v/>
      </c>
      <c r="P72" s="21">
        <f>IF(COUNTA(A72:K72,R72:S72)=0,"",IF(OR(A72="",B72="",C72="",D72="",E72="",F72="",G72="",H72="",R72="",COUNTIF($A$7:$A$106,A72)&gt;1,O72="Fin anterior al inicio",O72="Solape",O72="Orden no ascendente",O72="Revisar fila anterior",N72="Ventana no válida"),"Bloqueo",IF(OR(O72="Transición insuficiente",N72="Ventana incompleta",N72="Fuera"),"Atención","Correcto")))</f>
        <v/>
      </c>
      <c r="Q72" s="20">
        <f>IF(P72="","",IF(P72="Correcto","Sin aviso",IF(OR(A72="",B72="",C72="",D72="",E72="",F72="",G72="",H72="",R72=""),"Faltan datos obligatorios",IF(COUNTIF($A$7:$A$106,A72)&gt;1,"Orden duplicado",IF(AND(O72&lt;&gt;"",O72&lt;&gt;"Correcta",O72&lt;&gt;"Primera actividad"),O72,IF(N72="Ventana no válida","Revisar ventana",IF(N72="Ventana incompleta","Completar ventana","Fuera de ventana")))))))</f>
        <v/>
      </c>
      <c r="R72" s="22" t="n"/>
      <c r="S72" s="15" t="n"/>
      <c r="T72" s="21">
        <f>IF(OR(B72="",C72="",'Configuración'!$B$7=""),"",IF('Configuración'!$B$7&gt;=C72,"Pasada",IF('Configuración'!$B$7&gt;=B72,"En curso según hora",IF(ROUND((B72-'Configuración'!$B$7)*1440,0)&lt;='Configuración'!$B$8,"Próxima","Pendiente"))))</f>
        <v/>
      </c>
      <c r="X72">
        <f>IFERROR(INDEX('Configuración'!$D$3:$D$11,ROWS($X$7:X72)),"")</f>
        <v/>
      </c>
      <c r="Y72">
        <f>IFERROR(INDEX('Configuración'!$F$3:$F$7,ROWS($Y$7:Y72)),"")</f>
        <v/>
      </c>
    </row>
    <row r="73" ht="34" customHeight="1">
      <c r="A73" s="13" t="n"/>
      <c r="B73" s="14" t="n"/>
      <c r="C73" s="14" t="n"/>
      <c r="D73" s="15" t="n"/>
      <c r="E73" s="15" t="n"/>
      <c r="F73" s="15" t="n"/>
      <c r="G73" s="15" t="n"/>
      <c r="H73" s="16" t="n"/>
      <c r="I73" s="14" t="n"/>
      <c r="J73" s="14" t="n"/>
      <c r="K73" s="17" t="n"/>
      <c r="L73" s="18">
        <f>IF(OR(B73="",C73=""),"",IF(C73&lt;B73,"",ROUND((C73-B73)*24,2)))</f>
        <v/>
      </c>
      <c r="M73" s="19">
        <f>IF(OR(B73="",ROW()=7),"",IF(C72="","",ROUND((B73-C72)*1440,0)))</f>
        <v/>
      </c>
      <c r="N73" s="20">
        <f>IF(OR(B73="",C73=""),"",IF(OR(AND(I73="",J73&lt;&gt;""),AND(I73&lt;&gt;"",J73="")),"Ventana incompleta",IF(AND(I73&lt;&gt;"",J73&lt;&gt;"",J73&lt;I73),"Ventana no válida",IF(AND(B73&gt;=IF(I73="",'Configuración'!$B$4,I73),C73&lt;=IF(J73="",'Configuración'!$B$5,J73)),"Dentro","Fuera"))))</f>
        <v/>
      </c>
      <c r="O73" s="20">
        <f>IF(OR(A73="",B73="",C73=""),"",IF(C73&lt;B73,"Fin anterior al inicio",IF(ROW()=7,"Primera actividad",IF(OR(A72="",B72="",C72=""),"Revisar fila anterior",IF(A73&lt;=A72,"Orden no ascendente",IF(B73&lt;C72,"Solape",IF(M73&lt;IF(K73="",'Configuración'!$B$6,K73),"Transición insuficiente","Correcta")))))))</f>
        <v/>
      </c>
      <c r="P73" s="21">
        <f>IF(COUNTA(A73:K73,R73:S73)=0,"",IF(OR(A73="",B73="",C73="",D73="",E73="",F73="",G73="",H73="",R73="",COUNTIF($A$7:$A$106,A73)&gt;1,O73="Fin anterior al inicio",O73="Solape",O73="Orden no ascendente",O73="Revisar fila anterior",N73="Ventana no válida"),"Bloqueo",IF(OR(O73="Transición insuficiente",N73="Ventana incompleta",N73="Fuera"),"Atención","Correcto")))</f>
        <v/>
      </c>
      <c r="Q73" s="20">
        <f>IF(P73="","",IF(P73="Correcto","Sin aviso",IF(OR(A73="",B73="",C73="",D73="",E73="",F73="",G73="",H73="",R73=""),"Faltan datos obligatorios",IF(COUNTIF($A$7:$A$106,A73)&gt;1,"Orden duplicado",IF(AND(O73&lt;&gt;"",O73&lt;&gt;"Correcta",O73&lt;&gt;"Primera actividad"),O73,IF(N73="Ventana no válida","Revisar ventana",IF(N73="Ventana incompleta","Completar ventana","Fuera de ventana")))))))</f>
        <v/>
      </c>
      <c r="R73" s="22" t="n"/>
      <c r="S73" s="15" t="n"/>
      <c r="T73" s="21">
        <f>IF(OR(B73="",C73="",'Configuración'!$B$7=""),"",IF('Configuración'!$B$7&gt;=C73,"Pasada",IF('Configuración'!$B$7&gt;=B73,"En curso según hora",IF(ROUND((B73-'Configuración'!$B$7)*1440,0)&lt;='Configuración'!$B$8,"Próxima","Pendiente"))))</f>
        <v/>
      </c>
      <c r="X73">
        <f>IFERROR(INDEX('Configuración'!$D$3:$D$11,ROWS($X$7:X73)),"")</f>
        <v/>
      </c>
      <c r="Y73">
        <f>IFERROR(INDEX('Configuración'!$F$3:$F$7,ROWS($Y$7:Y73)),"")</f>
        <v/>
      </c>
    </row>
    <row r="74" ht="34" customHeight="1">
      <c r="A74" s="13" t="n"/>
      <c r="B74" s="14" t="n"/>
      <c r="C74" s="14" t="n"/>
      <c r="D74" s="15" t="n"/>
      <c r="E74" s="15" t="n"/>
      <c r="F74" s="15" t="n"/>
      <c r="G74" s="15" t="n"/>
      <c r="H74" s="16" t="n"/>
      <c r="I74" s="14" t="n"/>
      <c r="J74" s="14" t="n"/>
      <c r="K74" s="17" t="n"/>
      <c r="L74" s="18">
        <f>IF(OR(B74="",C74=""),"",IF(C74&lt;B74,"",ROUND((C74-B74)*24,2)))</f>
        <v/>
      </c>
      <c r="M74" s="19">
        <f>IF(OR(B74="",ROW()=7),"",IF(C73="","",ROUND((B74-C73)*1440,0)))</f>
        <v/>
      </c>
      <c r="N74" s="20">
        <f>IF(OR(B74="",C74=""),"",IF(OR(AND(I74="",J74&lt;&gt;""),AND(I74&lt;&gt;"",J74="")),"Ventana incompleta",IF(AND(I74&lt;&gt;"",J74&lt;&gt;"",J74&lt;I74),"Ventana no válida",IF(AND(B74&gt;=IF(I74="",'Configuración'!$B$4,I74),C74&lt;=IF(J74="",'Configuración'!$B$5,J74)),"Dentro","Fuera"))))</f>
        <v/>
      </c>
      <c r="O74" s="20">
        <f>IF(OR(A74="",B74="",C74=""),"",IF(C74&lt;B74,"Fin anterior al inicio",IF(ROW()=7,"Primera actividad",IF(OR(A73="",B73="",C73=""),"Revisar fila anterior",IF(A74&lt;=A73,"Orden no ascendente",IF(B74&lt;C73,"Solape",IF(M74&lt;IF(K74="",'Configuración'!$B$6,K74),"Transición insuficiente","Correcta")))))))</f>
        <v/>
      </c>
      <c r="P74" s="21">
        <f>IF(COUNTA(A74:K74,R74:S74)=0,"",IF(OR(A74="",B74="",C74="",D74="",E74="",F74="",G74="",H74="",R74="",COUNTIF($A$7:$A$106,A74)&gt;1,O74="Fin anterior al inicio",O74="Solape",O74="Orden no ascendente",O74="Revisar fila anterior",N74="Ventana no válida"),"Bloqueo",IF(OR(O74="Transición insuficiente",N74="Ventana incompleta",N74="Fuera"),"Atención","Correcto")))</f>
        <v/>
      </c>
      <c r="Q74" s="20">
        <f>IF(P74="","",IF(P74="Correcto","Sin aviso",IF(OR(A74="",B74="",C74="",D74="",E74="",F74="",G74="",H74="",R74=""),"Faltan datos obligatorios",IF(COUNTIF($A$7:$A$106,A74)&gt;1,"Orden duplicado",IF(AND(O74&lt;&gt;"",O74&lt;&gt;"Correcta",O74&lt;&gt;"Primera actividad"),O74,IF(N74="Ventana no válida","Revisar ventana",IF(N74="Ventana incompleta","Completar ventana","Fuera de ventana")))))))</f>
        <v/>
      </c>
      <c r="R74" s="22" t="n"/>
      <c r="S74" s="15" t="n"/>
      <c r="T74" s="21">
        <f>IF(OR(B74="",C74="",'Configuración'!$B$7=""),"",IF('Configuración'!$B$7&gt;=C74,"Pasada",IF('Configuración'!$B$7&gt;=B74,"En curso según hora",IF(ROUND((B74-'Configuración'!$B$7)*1440,0)&lt;='Configuración'!$B$8,"Próxima","Pendiente"))))</f>
        <v/>
      </c>
      <c r="X74">
        <f>IFERROR(INDEX('Configuración'!$D$3:$D$11,ROWS($X$7:X74)),"")</f>
        <v/>
      </c>
      <c r="Y74">
        <f>IFERROR(INDEX('Configuración'!$F$3:$F$7,ROWS($Y$7:Y74)),"")</f>
        <v/>
      </c>
    </row>
    <row r="75" ht="34" customHeight="1">
      <c r="A75" s="13" t="n"/>
      <c r="B75" s="14" t="n"/>
      <c r="C75" s="14" t="n"/>
      <c r="D75" s="15" t="n"/>
      <c r="E75" s="15" t="n"/>
      <c r="F75" s="15" t="n"/>
      <c r="G75" s="15" t="n"/>
      <c r="H75" s="16" t="n"/>
      <c r="I75" s="14" t="n"/>
      <c r="J75" s="14" t="n"/>
      <c r="K75" s="17" t="n"/>
      <c r="L75" s="18">
        <f>IF(OR(B75="",C75=""),"",IF(C75&lt;B75,"",ROUND((C75-B75)*24,2)))</f>
        <v/>
      </c>
      <c r="M75" s="19">
        <f>IF(OR(B75="",ROW()=7),"",IF(C74="","",ROUND((B75-C74)*1440,0)))</f>
        <v/>
      </c>
      <c r="N75" s="20">
        <f>IF(OR(B75="",C75=""),"",IF(OR(AND(I75="",J75&lt;&gt;""),AND(I75&lt;&gt;"",J75="")),"Ventana incompleta",IF(AND(I75&lt;&gt;"",J75&lt;&gt;"",J75&lt;I75),"Ventana no válida",IF(AND(B75&gt;=IF(I75="",'Configuración'!$B$4,I75),C75&lt;=IF(J75="",'Configuración'!$B$5,J75)),"Dentro","Fuera"))))</f>
        <v/>
      </c>
      <c r="O75" s="20">
        <f>IF(OR(A75="",B75="",C75=""),"",IF(C75&lt;B75,"Fin anterior al inicio",IF(ROW()=7,"Primera actividad",IF(OR(A74="",B74="",C74=""),"Revisar fila anterior",IF(A75&lt;=A74,"Orden no ascendente",IF(B75&lt;C74,"Solape",IF(M75&lt;IF(K75="",'Configuración'!$B$6,K75),"Transición insuficiente","Correcta")))))))</f>
        <v/>
      </c>
      <c r="P75" s="21">
        <f>IF(COUNTA(A75:K75,R75:S75)=0,"",IF(OR(A75="",B75="",C75="",D75="",E75="",F75="",G75="",H75="",R75="",COUNTIF($A$7:$A$106,A75)&gt;1,O75="Fin anterior al inicio",O75="Solape",O75="Orden no ascendente",O75="Revisar fila anterior",N75="Ventana no válida"),"Bloqueo",IF(OR(O75="Transición insuficiente",N75="Ventana incompleta",N75="Fuera"),"Atención","Correcto")))</f>
        <v/>
      </c>
      <c r="Q75" s="20">
        <f>IF(P75="","",IF(P75="Correcto","Sin aviso",IF(OR(A75="",B75="",C75="",D75="",E75="",F75="",G75="",H75="",R75=""),"Faltan datos obligatorios",IF(COUNTIF($A$7:$A$106,A75)&gt;1,"Orden duplicado",IF(AND(O75&lt;&gt;"",O75&lt;&gt;"Correcta",O75&lt;&gt;"Primera actividad"),O75,IF(N75="Ventana no válida","Revisar ventana",IF(N75="Ventana incompleta","Completar ventana","Fuera de ventana")))))))</f>
        <v/>
      </c>
      <c r="R75" s="22" t="n"/>
      <c r="S75" s="15" t="n"/>
      <c r="T75" s="21">
        <f>IF(OR(B75="",C75="",'Configuración'!$B$7=""),"",IF('Configuración'!$B$7&gt;=C75,"Pasada",IF('Configuración'!$B$7&gt;=B75,"En curso según hora",IF(ROUND((B75-'Configuración'!$B$7)*1440,0)&lt;='Configuración'!$B$8,"Próxima","Pendiente"))))</f>
        <v/>
      </c>
      <c r="X75">
        <f>IFERROR(INDEX('Configuración'!$D$3:$D$11,ROWS($X$7:X75)),"")</f>
        <v/>
      </c>
      <c r="Y75">
        <f>IFERROR(INDEX('Configuración'!$F$3:$F$7,ROWS($Y$7:Y75)),"")</f>
        <v/>
      </c>
    </row>
    <row r="76" ht="34" customHeight="1">
      <c r="A76" s="13" t="n"/>
      <c r="B76" s="14" t="n"/>
      <c r="C76" s="14" t="n"/>
      <c r="D76" s="15" t="n"/>
      <c r="E76" s="15" t="n"/>
      <c r="F76" s="15" t="n"/>
      <c r="G76" s="15" t="n"/>
      <c r="H76" s="16" t="n"/>
      <c r="I76" s="14" t="n"/>
      <c r="J76" s="14" t="n"/>
      <c r="K76" s="17" t="n"/>
      <c r="L76" s="18">
        <f>IF(OR(B76="",C76=""),"",IF(C76&lt;B76,"",ROUND((C76-B76)*24,2)))</f>
        <v/>
      </c>
      <c r="M76" s="19">
        <f>IF(OR(B76="",ROW()=7),"",IF(C75="","",ROUND((B76-C75)*1440,0)))</f>
        <v/>
      </c>
      <c r="N76" s="20">
        <f>IF(OR(B76="",C76=""),"",IF(OR(AND(I76="",J76&lt;&gt;""),AND(I76&lt;&gt;"",J76="")),"Ventana incompleta",IF(AND(I76&lt;&gt;"",J76&lt;&gt;"",J76&lt;I76),"Ventana no válida",IF(AND(B76&gt;=IF(I76="",'Configuración'!$B$4,I76),C76&lt;=IF(J76="",'Configuración'!$B$5,J76)),"Dentro","Fuera"))))</f>
        <v/>
      </c>
      <c r="O76" s="20">
        <f>IF(OR(A76="",B76="",C76=""),"",IF(C76&lt;B76,"Fin anterior al inicio",IF(ROW()=7,"Primera actividad",IF(OR(A75="",B75="",C75=""),"Revisar fila anterior",IF(A76&lt;=A75,"Orden no ascendente",IF(B76&lt;C75,"Solape",IF(M76&lt;IF(K76="",'Configuración'!$B$6,K76),"Transición insuficiente","Correcta")))))))</f>
        <v/>
      </c>
      <c r="P76" s="21">
        <f>IF(COUNTA(A76:K76,R76:S76)=0,"",IF(OR(A76="",B76="",C76="",D76="",E76="",F76="",G76="",H76="",R76="",COUNTIF($A$7:$A$106,A76)&gt;1,O76="Fin anterior al inicio",O76="Solape",O76="Orden no ascendente",O76="Revisar fila anterior",N76="Ventana no válida"),"Bloqueo",IF(OR(O76="Transición insuficiente",N76="Ventana incompleta",N76="Fuera"),"Atención","Correcto")))</f>
        <v/>
      </c>
      <c r="Q76" s="20">
        <f>IF(P76="","",IF(P76="Correcto","Sin aviso",IF(OR(A76="",B76="",C76="",D76="",E76="",F76="",G76="",H76="",R76=""),"Faltan datos obligatorios",IF(COUNTIF($A$7:$A$106,A76)&gt;1,"Orden duplicado",IF(AND(O76&lt;&gt;"",O76&lt;&gt;"Correcta",O76&lt;&gt;"Primera actividad"),O76,IF(N76="Ventana no válida","Revisar ventana",IF(N76="Ventana incompleta","Completar ventana","Fuera de ventana")))))))</f>
        <v/>
      </c>
      <c r="R76" s="22" t="n"/>
      <c r="S76" s="15" t="n"/>
      <c r="T76" s="21">
        <f>IF(OR(B76="",C76="",'Configuración'!$B$7=""),"",IF('Configuración'!$B$7&gt;=C76,"Pasada",IF('Configuración'!$B$7&gt;=B76,"En curso según hora",IF(ROUND((B76-'Configuración'!$B$7)*1440,0)&lt;='Configuración'!$B$8,"Próxima","Pendiente"))))</f>
        <v/>
      </c>
      <c r="X76">
        <f>IFERROR(INDEX('Configuración'!$D$3:$D$11,ROWS($X$7:X76)),"")</f>
        <v/>
      </c>
      <c r="Y76">
        <f>IFERROR(INDEX('Configuración'!$F$3:$F$7,ROWS($Y$7:Y76)),"")</f>
        <v/>
      </c>
    </row>
    <row r="77" ht="34" customHeight="1">
      <c r="A77" s="13" t="n"/>
      <c r="B77" s="14" t="n"/>
      <c r="C77" s="14" t="n"/>
      <c r="D77" s="15" t="n"/>
      <c r="E77" s="15" t="n"/>
      <c r="F77" s="15" t="n"/>
      <c r="G77" s="15" t="n"/>
      <c r="H77" s="16" t="n"/>
      <c r="I77" s="14" t="n"/>
      <c r="J77" s="14" t="n"/>
      <c r="K77" s="17" t="n"/>
      <c r="L77" s="18">
        <f>IF(OR(B77="",C77=""),"",IF(C77&lt;B77,"",ROUND((C77-B77)*24,2)))</f>
        <v/>
      </c>
      <c r="M77" s="19">
        <f>IF(OR(B77="",ROW()=7),"",IF(C76="","",ROUND((B77-C76)*1440,0)))</f>
        <v/>
      </c>
      <c r="N77" s="20">
        <f>IF(OR(B77="",C77=""),"",IF(OR(AND(I77="",J77&lt;&gt;""),AND(I77&lt;&gt;"",J77="")),"Ventana incompleta",IF(AND(I77&lt;&gt;"",J77&lt;&gt;"",J77&lt;I77),"Ventana no válida",IF(AND(B77&gt;=IF(I77="",'Configuración'!$B$4,I77),C77&lt;=IF(J77="",'Configuración'!$B$5,J77)),"Dentro","Fuera"))))</f>
        <v/>
      </c>
      <c r="O77" s="20">
        <f>IF(OR(A77="",B77="",C77=""),"",IF(C77&lt;B77,"Fin anterior al inicio",IF(ROW()=7,"Primera actividad",IF(OR(A76="",B76="",C76=""),"Revisar fila anterior",IF(A77&lt;=A76,"Orden no ascendente",IF(B77&lt;C76,"Solape",IF(M77&lt;IF(K77="",'Configuración'!$B$6,K77),"Transición insuficiente","Correcta")))))))</f>
        <v/>
      </c>
      <c r="P77" s="21">
        <f>IF(COUNTA(A77:K77,R77:S77)=0,"",IF(OR(A77="",B77="",C77="",D77="",E77="",F77="",G77="",H77="",R77="",COUNTIF($A$7:$A$106,A77)&gt;1,O77="Fin anterior al inicio",O77="Solape",O77="Orden no ascendente",O77="Revisar fila anterior",N77="Ventana no válida"),"Bloqueo",IF(OR(O77="Transición insuficiente",N77="Ventana incompleta",N77="Fuera"),"Atención","Correcto")))</f>
        <v/>
      </c>
      <c r="Q77" s="20">
        <f>IF(P77="","",IF(P77="Correcto","Sin aviso",IF(OR(A77="",B77="",C77="",D77="",E77="",F77="",G77="",H77="",R77=""),"Faltan datos obligatorios",IF(COUNTIF($A$7:$A$106,A77)&gt;1,"Orden duplicado",IF(AND(O77&lt;&gt;"",O77&lt;&gt;"Correcta",O77&lt;&gt;"Primera actividad"),O77,IF(N77="Ventana no válida","Revisar ventana",IF(N77="Ventana incompleta","Completar ventana","Fuera de ventana")))))))</f>
        <v/>
      </c>
      <c r="R77" s="22" t="n"/>
      <c r="S77" s="15" t="n"/>
      <c r="T77" s="21">
        <f>IF(OR(B77="",C77="",'Configuración'!$B$7=""),"",IF('Configuración'!$B$7&gt;=C77,"Pasada",IF('Configuración'!$B$7&gt;=B77,"En curso según hora",IF(ROUND((B77-'Configuración'!$B$7)*1440,0)&lt;='Configuración'!$B$8,"Próxima","Pendiente"))))</f>
        <v/>
      </c>
      <c r="X77">
        <f>IFERROR(INDEX('Configuración'!$D$3:$D$11,ROWS($X$7:X77)),"")</f>
        <v/>
      </c>
      <c r="Y77">
        <f>IFERROR(INDEX('Configuración'!$F$3:$F$7,ROWS($Y$7:Y77)),"")</f>
        <v/>
      </c>
    </row>
    <row r="78" ht="34" customHeight="1">
      <c r="A78" s="13" t="n"/>
      <c r="B78" s="14" t="n"/>
      <c r="C78" s="14" t="n"/>
      <c r="D78" s="15" t="n"/>
      <c r="E78" s="15" t="n"/>
      <c r="F78" s="15" t="n"/>
      <c r="G78" s="15" t="n"/>
      <c r="H78" s="16" t="n"/>
      <c r="I78" s="14" t="n"/>
      <c r="J78" s="14" t="n"/>
      <c r="K78" s="17" t="n"/>
      <c r="L78" s="18">
        <f>IF(OR(B78="",C78=""),"",IF(C78&lt;B78,"",ROUND((C78-B78)*24,2)))</f>
        <v/>
      </c>
      <c r="M78" s="19">
        <f>IF(OR(B78="",ROW()=7),"",IF(C77="","",ROUND((B78-C77)*1440,0)))</f>
        <v/>
      </c>
      <c r="N78" s="20">
        <f>IF(OR(B78="",C78=""),"",IF(OR(AND(I78="",J78&lt;&gt;""),AND(I78&lt;&gt;"",J78="")),"Ventana incompleta",IF(AND(I78&lt;&gt;"",J78&lt;&gt;"",J78&lt;I78),"Ventana no válida",IF(AND(B78&gt;=IF(I78="",'Configuración'!$B$4,I78),C78&lt;=IF(J78="",'Configuración'!$B$5,J78)),"Dentro","Fuera"))))</f>
        <v/>
      </c>
      <c r="O78" s="20">
        <f>IF(OR(A78="",B78="",C78=""),"",IF(C78&lt;B78,"Fin anterior al inicio",IF(ROW()=7,"Primera actividad",IF(OR(A77="",B77="",C77=""),"Revisar fila anterior",IF(A78&lt;=A77,"Orden no ascendente",IF(B78&lt;C77,"Solape",IF(M78&lt;IF(K78="",'Configuración'!$B$6,K78),"Transición insuficiente","Correcta")))))))</f>
        <v/>
      </c>
      <c r="P78" s="21">
        <f>IF(COUNTA(A78:K78,R78:S78)=0,"",IF(OR(A78="",B78="",C78="",D78="",E78="",F78="",G78="",H78="",R78="",COUNTIF($A$7:$A$106,A78)&gt;1,O78="Fin anterior al inicio",O78="Solape",O78="Orden no ascendente",O78="Revisar fila anterior",N78="Ventana no válida"),"Bloqueo",IF(OR(O78="Transición insuficiente",N78="Ventana incompleta",N78="Fuera"),"Atención","Correcto")))</f>
        <v/>
      </c>
      <c r="Q78" s="20">
        <f>IF(P78="","",IF(P78="Correcto","Sin aviso",IF(OR(A78="",B78="",C78="",D78="",E78="",F78="",G78="",H78="",R78=""),"Faltan datos obligatorios",IF(COUNTIF($A$7:$A$106,A78)&gt;1,"Orden duplicado",IF(AND(O78&lt;&gt;"",O78&lt;&gt;"Correcta",O78&lt;&gt;"Primera actividad"),O78,IF(N78="Ventana no válida","Revisar ventana",IF(N78="Ventana incompleta","Completar ventana","Fuera de ventana")))))))</f>
        <v/>
      </c>
      <c r="R78" s="22" t="n"/>
      <c r="S78" s="15" t="n"/>
      <c r="T78" s="21">
        <f>IF(OR(B78="",C78="",'Configuración'!$B$7=""),"",IF('Configuración'!$B$7&gt;=C78,"Pasada",IF('Configuración'!$B$7&gt;=B78,"En curso según hora",IF(ROUND((B78-'Configuración'!$B$7)*1440,0)&lt;='Configuración'!$B$8,"Próxima","Pendiente"))))</f>
        <v/>
      </c>
      <c r="X78">
        <f>IFERROR(INDEX('Configuración'!$D$3:$D$11,ROWS($X$7:X78)),"")</f>
        <v/>
      </c>
      <c r="Y78">
        <f>IFERROR(INDEX('Configuración'!$F$3:$F$7,ROWS($Y$7:Y78)),"")</f>
        <v/>
      </c>
    </row>
    <row r="79" ht="34" customHeight="1">
      <c r="A79" s="13" t="n"/>
      <c r="B79" s="14" t="n"/>
      <c r="C79" s="14" t="n"/>
      <c r="D79" s="15" t="n"/>
      <c r="E79" s="15" t="n"/>
      <c r="F79" s="15" t="n"/>
      <c r="G79" s="15" t="n"/>
      <c r="H79" s="16" t="n"/>
      <c r="I79" s="14" t="n"/>
      <c r="J79" s="14" t="n"/>
      <c r="K79" s="17" t="n"/>
      <c r="L79" s="18">
        <f>IF(OR(B79="",C79=""),"",IF(C79&lt;B79,"",ROUND((C79-B79)*24,2)))</f>
        <v/>
      </c>
      <c r="M79" s="19">
        <f>IF(OR(B79="",ROW()=7),"",IF(C78="","",ROUND((B79-C78)*1440,0)))</f>
        <v/>
      </c>
      <c r="N79" s="20">
        <f>IF(OR(B79="",C79=""),"",IF(OR(AND(I79="",J79&lt;&gt;""),AND(I79&lt;&gt;"",J79="")),"Ventana incompleta",IF(AND(I79&lt;&gt;"",J79&lt;&gt;"",J79&lt;I79),"Ventana no válida",IF(AND(B79&gt;=IF(I79="",'Configuración'!$B$4,I79),C79&lt;=IF(J79="",'Configuración'!$B$5,J79)),"Dentro","Fuera"))))</f>
        <v/>
      </c>
      <c r="O79" s="20">
        <f>IF(OR(A79="",B79="",C79=""),"",IF(C79&lt;B79,"Fin anterior al inicio",IF(ROW()=7,"Primera actividad",IF(OR(A78="",B78="",C78=""),"Revisar fila anterior",IF(A79&lt;=A78,"Orden no ascendente",IF(B79&lt;C78,"Solape",IF(M79&lt;IF(K79="",'Configuración'!$B$6,K79),"Transición insuficiente","Correcta")))))))</f>
        <v/>
      </c>
      <c r="P79" s="21">
        <f>IF(COUNTA(A79:K79,R79:S79)=0,"",IF(OR(A79="",B79="",C79="",D79="",E79="",F79="",G79="",H79="",R79="",COUNTIF($A$7:$A$106,A79)&gt;1,O79="Fin anterior al inicio",O79="Solape",O79="Orden no ascendente",O79="Revisar fila anterior",N79="Ventana no válida"),"Bloqueo",IF(OR(O79="Transición insuficiente",N79="Ventana incompleta",N79="Fuera"),"Atención","Correcto")))</f>
        <v/>
      </c>
      <c r="Q79" s="20">
        <f>IF(P79="","",IF(P79="Correcto","Sin aviso",IF(OR(A79="",B79="",C79="",D79="",E79="",F79="",G79="",H79="",R79=""),"Faltan datos obligatorios",IF(COUNTIF($A$7:$A$106,A79)&gt;1,"Orden duplicado",IF(AND(O79&lt;&gt;"",O79&lt;&gt;"Correcta",O79&lt;&gt;"Primera actividad"),O79,IF(N79="Ventana no válida","Revisar ventana",IF(N79="Ventana incompleta","Completar ventana","Fuera de ventana")))))))</f>
        <v/>
      </c>
      <c r="R79" s="22" t="n"/>
      <c r="S79" s="15" t="n"/>
      <c r="T79" s="21">
        <f>IF(OR(B79="",C79="",'Configuración'!$B$7=""),"",IF('Configuración'!$B$7&gt;=C79,"Pasada",IF('Configuración'!$B$7&gt;=B79,"En curso según hora",IF(ROUND((B79-'Configuración'!$B$7)*1440,0)&lt;='Configuración'!$B$8,"Próxima","Pendiente"))))</f>
        <v/>
      </c>
      <c r="X79">
        <f>IFERROR(INDEX('Configuración'!$D$3:$D$11,ROWS($X$7:X79)),"")</f>
        <v/>
      </c>
      <c r="Y79">
        <f>IFERROR(INDEX('Configuración'!$F$3:$F$7,ROWS($Y$7:Y79)),"")</f>
        <v/>
      </c>
    </row>
    <row r="80" ht="34" customHeight="1">
      <c r="A80" s="13" t="n"/>
      <c r="B80" s="14" t="n"/>
      <c r="C80" s="14" t="n"/>
      <c r="D80" s="15" t="n"/>
      <c r="E80" s="15" t="n"/>
      <c r="F80" s="15" t="n"/>
      <c r="G80" s="15" t="n"/>
      <c r="H80" s="16" t="n"/>
      <c r="I80" s="14" t="n"/>
      <c r="J80" s="14" t="n"/>
      <c r="K80" s="17" t="n"/>
      <c r="L80" s="18">
        <f>IF(OR(B80="",C80=""),"",IF(C80&lt;B80,"",ROUND((C80-B80)*24,2)))</f>
        <v/>
      </c>
      <c r="M80" s="19">
        <f>IF(OR(B80="",ROW()=7),"",IF(C79="","",ROUND((B80-C79)*1440,0)))</f>
        <v/>
      </c>
      <c r="N80" s="20">
        <f>IF(OR(B80="",C80=""),"",IF(OR(AND(I80="",J80&lt;&gt;""),AND(I80&lt;&gt;"",J80="")),"Ventana incompleta",IF(AND(I80&lt;&gt;"",J80&lt;&gt;"",J80&lt;I80),"Ventana no válida",IF(AND(B80&gt;=IF(I80="",'Configuración'!$B$4,I80),C80&lt;=IF(J80="",'Configuración'!$B$5,J80)),"Dentro","Fuera"))))</f>
        <v/>
      </c>
      <c r="O80" s="20">
        <f>IF(OR(A80="",B80="",C80=""),"",IF(C80&lt;B80,"Fin anterior al inicio",IF(ROW()=7,"Primera actividad",IF(OR(A79="",B79="",C79=""),"Revisar fila anterior",IF(A80&lt;=A79,"Orden no ascendente",IF(B80&lt;C79,"Solape",IF(M80&lt;IF(K80="",'Configuración'!$B$6,K80),"Transición insuficiente","Correcta")))))))</f>
        <v/>
      </c>
      <c r="P80" s="21">
        <f>IF(COUNTA(A80:K80,R80:S80)=0,"",IF(OR(A80="",B80="",C80="",D80="",E80="",F80="",G80="",H80="",R80="",COUNTIF($A$7:$A$106,A80)&gt;1,O80="Fin anterior al inicio",O80="Solape",O80="Orden no ascendente",O80="Revisar fila anterior",N80="Ventana no válida"),"Bloqueo",IF(OR(O80="Transición insuficiente",N80="Ventana incompleta",N80="Fuera"),"Atención","Correcto")))</f>
        <v/>
      </c>
      <c r="Q80" s="20">
        <f>IF(P80="","",IF(P80="Correcto","Sin aviso",IF(OR(A80="",B80="",C80="",D80="",E80="",F80="",G80="",H80="",R80=""),"Faltan datos obligatorios",IF(COUNTIF($A$7:$A$106,A80)&gt;1,"Orden duplicado",IF(AND(O80&lt;&gt;"",O80&lt;&gt;"Correcta",O80&lt;&gt;"Primera actividad"),O80,IF(N80="Ventana no válida","Revisar ventana",IF(N80="Ventana incompleta","Completar ventana","Fuera de ventana")))))))</f>
        <v/>
      </c>
      <c r="R80" s="22" t="n"/>
      <c r="S80" s="15" t="n"/>
      <c r="T80" s="21">
        <f>IF(OR(B80="",C80="",'Configuración'!$B$7=""),"",IF('Configuración'!$B$7&gt;=C80,"Pasada",IF('Configuración'!$B$7&gt;=B80,"En curso según hora",IF(ROUND((B80-'Configuración'!$B$7)*1440,0)&lt;='Configuración'!$B$8,"Próxima","Pendiente"))))</f>
        <v/>
      </c>
      <c r="X80">
        <f>IFERROR(INDEX('Configuración'!$D$3:$D$11,ROWS($X$7:X80)),"")</f>
        <v/>
      </c>
      <c r="Y80">
        <f>IFERROR(INDEX('Configuración'!$F$3:$F$7,ROWS($Y$7:Y80)),"")</f>
        <v/>
      </c>
    </row>
    <row r="81" ht="34" customHeight="1">
      <c r="A81" s="13" t="n"/>
      <c r="B81" s="14" t="n"/>
      <c r="C81" s="14" t="n"/>
      <c r="D81" s="15" t="n"/>
      <c r="E81" s="15" t="n"/>
      <c r="F81" s="15" t="n"/>
      <c r="G81" s="15" t="n"/>
      <c r="H81" s="16" t="n"/>
      <c r="I81" s="14" t="n"/>
      <c r="J81" s="14" t="n"/>
      <c r="K81" s="17" t="n"/>
      <c r="L81" s="18">
        <f>IF(OR(B81="",C81=""),"",IF(C81&lt;B81,"",ROUND((C81-B81)*24,2)))</f>
        <v/>
      </c>
      <c r="M81" s="19">
        <f>IF(OR(B81="",ROW()=7),"",IF(C80="","",ROUND((B81-C80)*1440,0)))</f>
        <v/>
      </c>
      <c r="N81" s="20">
        <f>IF(OR(B81="",C81=""),"",IF(OR(AND(I81="",J81&lt;&gt;""),AND(I81&lt;&gt;"",J81="")),"Ventana incompleta",IF(AND(I81&lt;&gt;"",J81&lt;&gt;"",J81&lt;I81),"Ventana no válida",IF(AND(B81&gt;=IF(I81="",'Configuración'!$B$4,I81),C81&lt;=IF(J81="",'Configuración'!$B$5,J81)),"Dentro","Fuera"))))</f>
        <v/>
      </c>
      <c r="O81" s="20">
        <f>IF(OR(A81="",B81="",C81=""),"",IF(C81&lt;B81,"Fin anterior al inicio",IF(ROW()=7,"Primera actividad",IF(OR(A80="",B80="",C80=""),"Revisar fila anterior",IF(A81&lt;=A80,"Orden no ascendente",IF(B81&lt;C80,"Solape",IF(M81&lt;IF(K81="",'Configuración'!$B$6,K81),"Transición insuficiente","Correcta")))))))</f>
        <v/>
      </c>
      <c r="P81" s="21">
        <f>IF(COUNTA(A81:K81,R81:S81)=0,"",IF(OR(A81="",B81="",C81="",D81="",E81="",F81="",G81="",H81="",R81="",COUNTIF($A$7:$A$106,A81)&gt;1,O81="Fin anterior al inicio",O81="Solape",O81="Orden no ascendente",O81="Revisar fila anterior",N81="Ventana no válida"),"Bloqueo",IF(OR(O81="Transición insuficiente",N81="Ventana incompleta",N81="Fuera"),"Atención","Correcto")))</f>
        <v/>
      </c>
      <c r="Q81" s="20">
        <f>IF(P81="","",IF(P81="Correcto","Sin aviso",IF(OR(A81="",B81="",C81="",D81="",E81="",F81="",G81="",H81="",R81=""),"Faltan datos obligatorios",IF(COUNTIF($A$7:$A$106,A81)&gt;1,"Orden duplicado",IF(AND(O81&lt;&gt;"",O81&lt;&gt;"Correcta",O81&lt;&gt;"Primera actividad"),O81,IF(N81="Ventana no válida","Revisar ventana",IF(N81="Ventana incompleta","Completar ventana","Fuera de ventana")))))))</f>
        <v/>
      </c>
      <c r="R81" s="22" t="n"/>
      <c r="S81" s="15" t="n"/>
      <c r="T81" s="21">
        <f>IF(OR(B81="",C81="",'Configuración'!$B$7=""),"",IF('Configuración'!$B$7&gt;=C81,"Pasada",IF('Configuración'!$B$7&gt;=B81,"En curso según hora",IF(ROUND((B81-'Configuración'!$B$7)*1440,0)&lt;='Configuración'!$B$8,"Próxima","Pendiente"))))</f>
        <v/>
      </c>
      <c r="X81">
        <f>IFERROR(INDEX('Configuración'!$D$3:$D$11,ROWS($X$7:X81)),"")</f>
        <v/>
      </c>
      <c r="Y81">
        <f>IFERROR(INDEX('Configuración'!$F$3:$F$7,ROWS($Y$7:Y81)),"")</f>
        <v/>
      </c>
    </row>
    <row r="82" ht="34" customHeight="1">
      <c r="A82" s="13" t="n"/>
      <c r="B82" s="14" t="n"/>
      <c r="C82" s="14" t="n"/>
      <c r="D82" s="15" t="n"/>
      <c r="E82" s="15" t="n"/>
      <c r="F82" s="15" t="n"/>
      <c r="G82" s="15" t="n"/>
      <c r="H82" s="16" t="n"/>
      <c r="I82" s="14" t="n"/>
      <c r="J82" s="14" t="n"/>
      <c r="K82" s="17" t="n"/>
      <c r="L82" s="18">
        <f>IF(OR(B82="",C82=""),"",IF(C82&lt;B82,"",ROUND((C82-B82)*24,2)))</f>
        <v/>
      </c>
      <c r="M82" s="19">
        <f>IF(OR(B82="",ROW()=7),"",IF(C81="","",ROUND((B82-C81)*1440,0)))</f>
        <v/>
      </c>
      <c r="N82" s="20">
        <f>IF(OR(B82="",C82=""),"",IF(OR(AND(I82="",J82&lt;&gt;""),AND(I82&lt;&gt;"",J82="")),"Ventana incompleta",IF(AND(I82&lt;&gt;"",J82&lt;&gt;"",J82&lt;I82),"Ventana no válida",IF(AND(B82&gt;=IF(I82="",'Configuración'!$B$4,I82),C82&lt;=IF(J82="",'Configuración'!$B$5,J82)),"Dentro","Fuera"))))</f>
        <v/>
      </c>
      <c r="O82" s="20">
        <f>IF(OR(A82="",B82="",C82=""),"",IF(C82&lt;B82,"Fin anterior al inicio",IF(ROW()=7,"Primera actividad",IF(OR(A81="",B81="",C81=""),"Revisar fila anterior",IF(A82&lt;=A81,"Orden no ascendente",IF(B82&lt;C81,"Solape",IF(M82&lt;IF(K82="",'Configuración'!$B$6,K82),"Transición insuficiente","Correcta")))))))</f>
        <v/>
      </c>
      <c r="P82" s="21">
        <f>IF(COUNTA(A82:K82,R82:S82)=0,"",IF(OR(A82="",B82="",C82="",D82="",E82="",F82="",G82="",H82="",R82="",COUNTIF($A$7:$A$106,A82)&gt;1,O82="Fin anterior al inicio",O82="Solape",O82="Orden no ascendente",O82="Revisar fila anterior",N82="Ventana no válida"),"Bloqueo",IF(OR(O82="Transición insuficiente",N82="Ventana incompleta",N82="Fuera"),"Atención","Correcto")))</f>
        <v/>
      </c>
      <c r="Q82" s="20">
        <f>IF(P82="","",IF(P82="Correcto","Sin aviso",IF(OR(A82="",B82="",C82="",D82="",E82="",F82="",G82="",H82="",R82=""),"Faltan datos obligatorios",IF(COUNTIF($A$7:$A$106,A82)&gt;1,"Orden duplicado",IF(AND(O82&lt;&gt;"",O82&lt;&gt;"Correcta",O82&lt;&gt;"Primera actividad"),O82,IF(N82="Ventana no válida","Revisar ventana",IF(N82="Ventana incompleta","Completar ventana","Fuera de ventana")))))))</f>
        <v/>
      </c>
      <c r="R82" s="22" t="n"/>
      <c r="S82" s="15" t="n"/>
      <c r="T82" s="21">
        <f>IF(OR(B82="",C82="",'Configuración'!$B$7=""),"",IF('Configuración'!$B$7&gt;=C82,"Pasada",IF('Configuración'!$B$7&gt;=B82,"En curso según hora",IF(ROUND((B82-'Configuración'!$B$7)*1440,0)&lt;='Configuración'!$B$8,"Próxima","Pendiente"))))</f>
        <v/>
      </c>
      <c r="X82">
        <f>IFERROR(INDEX('Configuración'!$D$3:$D$11,ROWS($X$7:X82)),"")</f>
        <v/>
      </c>
      <c r="Y82">
        <f>IFERROR(INDEX('Configuración'!$F$3:$F$7,ROWS($Y$7:Y82)),"")</f>
        <v/>
      </c>
    </row>
    <row r="83" ht="34" customHeight="1">
      <c r="A83" s="13" t="n"/>
      <c r="B83" s="14" t="n"/>
      <c r="C83" s="14" t="n"/>
      <c r="D83" s="15" t="n"/>
      <c r="E83" s="15" t="n"/>
      <c r="F83" s="15" t="n"/>
      <c r="G83" s="15" t="n"/>
      <c r="H83" s="16" t="n"/>
      <c r="I83" s="14" t="n"/>
      <c r="J83" s="14" t="n"/>
      <c r="K83" s="17" t="n"/>
      <c r="L83" s="18">
        <f>IF(OR(B83="",C83=""),"",IF(C83&lt;B83,"",ROUND((C83-B83)*24,2)))</f>
        <v/>
      </c>
      <c r="M83" s="19">
        <f>IF(OR(B83="",ROW()=7),"",IF(C82="","",ROUND((B83-C82)*1440,0)))</f>
        <v/>
      </c>
      <c r="N83" s="20">
        <f>IF(OR(B83="",C83=""),"",IF(OR(AND(I83="",J83&lt;&gt;""),AND(I83&lt;&gt;"",J83="")),"Ventana incompleta",IF(AND(I83&lt;&gt;"",J83&lt;&gt;"",J83&lt;I83),"Ventana no válida",IF(AND(B83&gt;=IF(I83="",'Configuración'!$B$4,I83),C83&lt;=IF(J83="",'Configuración'!$B$5,J83)),"Dentro","Fuera"))))</f>
        <v/>
      </c>
      <c r="O83" s="20">
        <f>IF(OR(A83="",B83="",C83=""),"",IF(C83&lt;B83,"Fin anterior al inicio",IF(ROW()=7,"Primera actividad",IF(OR(A82="",B82="",C82=""),"Revisar fila anterior",IF(A83&lt;=A82,"Orden no ascendente",IF(B83&lt;C82,"Solape",IF(M83&lt;IF(K83="",'Configuración'!$B$6,K83),"Transición insuficiente","Correcta")))))))</f>
        <v/>
      </c>
      <c r="P83" s="21">
        <f>IF(COUNTA(A83:K83,R83:S83)=0,"",IF(OR(A83="",B83="",C83="",D83="",E83="",F83="",G83="",H83="",R83="",COUNTIF($A$7:$A$106,A83)&gt;1,O83="Fin anterior al inicio",O83="Solape",O83="Orden no ascendente",O83="Revisar fila anterior",N83="Ventana no válida"),"Bloqueo",IF(OR(O83="Transición insuficiente",N83="Ventana incompleta",N83="Fuera"),"Atención","Correcto")))</f>
        <v/>
      </c>
      <c r="Q83" s="20">
        <f>IF(P83="","",IF(P83="Correcto","Sin aviso",IF(OR(A83="",B83="",C83="",D83="",E83="",F83="",G83="",H83="",R83=""),"Faltan datos obligatorios",IF(COUNTIF($A$7:$A$106,A83)&gt;1,"Orden duplicado",IF(AND(O83&lt;&gt;"",O83&lt;&gt;"Correcta",O83&lt;&gt;"Primera actividad"),O83,IF(N83="Ventana no válida","Revisar ventana",IF(N83="Ventana incompleta","Completar ventana","Fuera de ventana")))))))</f>
        <v/>
      </c>
      <c r="R83" s="22" t="n"/>
      <c r="S83" s="15" t="n"/>
      <c r="T83" s="21">
        <f>IF(OR(B83="",C83="",'Configuración'!$B$7=""),"",IF('Configuración'!$B$7&gt;=C83,"Pasada",IF('Configuración'!$B$7&gt;=B83,"En curso según hora",IF(ROUND((B83-'Configuración'!$B$7)*1440,0)&lt;='Configuración'!$B$8,"Próxima","Pendiente"))))</f>
        <v/>
      </c>
      <c r="X83">
        <f>IFERROR(INDEX('Configuración'!$D$3:$D$11,ROWS($X$7:X83)),"")</f>
        <v/>
      </c>
      <c r="Y83">
        <f>IFERROR(INDEX('Configuración'!$F$3:$F$7,ROWS($Y$7:Y83)),"")</f>
        <v/>
      </c>
    </row>
    <row r="84" ht="34" customHeight="1">
      <c r="A84" s="13" t="n"/>
      <c r="B84" s="14" t="n"/>
      <c r="C84" s="14" t="n"/>
      <c r="D84" s="15" t="n"/>
      <c r="E84" s="15" t="n"/>
      <c r="F84" s="15" t="n"/>
      <c r="G84" s="15" t="n"/>
      <c r="H84" s="16" t="n"/>
      <c r="I84" s="14" t="n"/>
      <c r="J84" s="14" t="n"/>
      <c r="K84" s="17" t="n"/>
      <c r="L84" s="18">
        <f>IF(OR(B84="",C84=""),"",IF(C84&lt;B84,"",ROUND((C84-B84)*24,2)))</f>
        <v/>
      </c>
      <c r="M84" s="19">
        <f>IF(OR(B84="",ROW()=7),"",IF(C83="","",ROUND((B84-C83)*1440,0)))</f>
        <v/>
      </c>
      <c r="N84" s="20">
        <f>IF(OR(B84="",C84=""),"",IF(OR(AND(I84="",J84&lt;&gt;""),AND(I84&lt;&gt;"",J84="")),"Ventana incompleta",IF(AND(I84&lt;&gt;"",J84&lt;&gt;"",J84&lt;I84),"Ventana no válida",IF(AND(B84&gt;=IF(I84="",'Configuración'!$B$4,I84),C84&lt;=IF(J84="",'Configuración'!$B$5,J84)),"Dentro","Fuera"))))</f>
        <v/>
      </c>
      <c r="O84" s="20">
        <f>IF(OR(A84="",B84="",C84=""),"",IF(C84&lt;B84,"Fin anterior al inicio",IF(ROW()=7,"Primera actividad",IF(OR(A83="",B83="",C83=""),"Revisar fila anterior",IF(A84&lt;=A83,"Orden no ascendente",IF(B84&lt;C83,"Solape",IF(M84&lt;IF(K84="",'Configuración'!$B$6,K84),"Transición insuficiente","Correcta")))))))</f>
        <v/>
      </c>
      <c r="P84" s="21">
        <f>IF(COUNTA(A84:K84,R84:S84)=0,"",IF(OR(A84="",B84="",C84="",D84="",E84="",F84="",G84="",H84="",R84="",COUNTIF($A$7:$A$106,A84)&gt;1,O84="Fin anterior al inicio",O84="Solape",O84="Orden no ascendente",O84="Revisar fila anterior",N84="Ventana no válida"),"Bloqueo",IF(OR(O84="Transición insuficiente",N84="Ventana incompleta",N84="Fuera"),"Atención","Correcto")))</f>
        <v/>
      </c>
      <c r="Q84" s="20">
        <f>IF(P84="","",IF(P84="Correcto","Sin aviso",IF(OR(A84="",B84="",C84="",D84="",E84="",F84="",G84="",H84="",R84=""),"Faltan datos obligatorios",IF(COUNTIF($A$7:$A$106,A84)&gt;1,"Orden duplicado",IF(AND(O84&lt;&gt;"",O84&lt;&gt;"Correcta",O84&lt;&gt;"Primera actividad"),O84,IF(N84="Ventana no válida","Revisar ventana",IF(N84="Ventana incompleta","Completar ventana","Fuera de ventana")))))))</f>
        <v/>
      </c>
      <c r="R84" s="22" t="n"/>
      <c r="S84" s="15" t="n"/>
      <c r="T84" s="21">
        <f>IF(OR(B84="",C84="",'Configuración'!$B$7=""),"",IF('Configuración'!$B$7&gt;=C84,"Pasada",IF('Configuración'!$B$7&gt;=B84,"En curso según hora",IF(ROUND((B84-'Configuración'!$B$7)*1440,0)&lt;='Configuración'!$B$8,"Próxima","Pendiente"))))</f>
        <v/>
      </c>
      <c r="X84">
        <f>IFERROR(INDEX('Configuración'!$D$3:$D$11,ROWS($X$7:X84)),"")</f>
        <v/>
      </c>
      <c r="Y84">
        <f>IFERROR(INDEX('Configuración'!$F$3:$F$7,ROWS($Y$7:Y84)),"")</f>
        <v/>
      </c>
    </row>
    <row r="85" ht="34" customHeight="1">
      <c r="A85" s="13" t="n"/>
      <c r="B85" s="14" t="n"/>
      <c r="C85" s="14" t="n"/>
      <c r="D85" s="15" t="n"/>
      <c r="E85" s="15" t="n"/>
      <c r="F85" s="15" t="n"/>
      <c r="G85" s="15" t="n"/>
      <c r="H85" s="16" t="n"/>
      <c r="I85" s="14" t="n"/>
      <c r="J85" s="14" t="n"/>
      <c r="K85" s="17" t="n"/>
      <c r="L85" s="18">
        <f>IF(OR(B85="",C85=""),"",IF(C85&lt;B85,"",ROUND((C85-B85)*24,2)))</f>
        <v/>
      </c>
      <c r="M85" s="19">
        <f>IF(OR(B85="",ROW()=7),"",IF(C84="","",ROUND((B85-C84)*1440,0)))</f>
        <v/>
      </c>
      <c r="N85" s="20">
        <f>IF(OR(B85="",C85=""),"",IF(OR(AND(I85="",J85&lt;&gt;""),AND(I85&lt;&gt;"",J85="")),"Ventana incompleta",IF(AND(I85&lt;&gt;"",J85&lt;&gt;"",J85&lt;I85),"Ventana no válida",IF(AND(B85&gt;=IF(I85="",'Configuración'!$B$4,I85),C85&lt;=IF(J85="",'Configuración'!$B$5,J85)),"Dentro","Fuera"))))</f>
        <v/>
      </c>
      <c r="O85" s="20">
        <f>IF(OR(A85="",B85="",C85=""),"",IF(C85&lt;B85,"Fin anterior al inicio",IF(ROW()=7,"Primera actividad",IF(OR(A84="",B84="",C84=""),"Revisar fila anterior",IF(A85&lt;=A84,"Orden no ascendente",IF(B85&lt;C84,"Solape",IF(M85&lt;IF(K85="",'Configuración'!$B$6,K85),"Transición insuficiente","Correcta")))))))</f>
        <v/>
      </c>
      <c r="P85" s="21">
        <f>IF(COUNTA(A85:K85,R85:S85)=0,"",IF(OR(A85="",B85="",C85="",D85="",E85="",F85="",G85="",H85="",R85="",COUNTIF($A$7:$A$106,A85)&gt;1,O85="Fin anterior al inicio",O85="Solape",O85="Orden no ascendente",O85="Revisar fila anterior",N85="Ventana no válida"),"Bloqueo",IF(OR(O85="Transición insuficiente",N85="Ventana incompleta",N85="Fuera"),"Atención","Correcto")))</f>
        <v/>
      </c>
      <c r="Q85" s="20">
        <f>IF(P85="","",IF(P85="Correcto","Sin aviso",IF(OR(A85="",B85="",C85="",D85="",E85="",F85="",G85="",H85="",R85=""),"Faltan datos obligatorios",IF(COUNTIF($A$7:$A$106,A85)&gt;1,"Orden duplicado",IF(AND(O85&lt;&gt;"",O85&lt;&gt;"Correcta",O85&lt;&gt;"Primera actividad"),O85,IF(N85="Ventana no válida","Revisar ventana",IF(N85="Ventana incompleta","Completar ventana","Fuera de ventana")))))))</f>
        <v/>
      </c>
      <c r="R85" s="22" t="n"/>
      <c r="S85" s="15" t="n"/>
      <c r="T85" s="21">
        <f>IF(OR(B85="",C85="",'Configuración'!$B$7=""),"",IF('Configuración'!$B$7&gt;=C85,"Pasada",IF('Configuración'!$B$7&gt;=B85,"En curso según hora",IF(ROUND((B85-'Configuración'!$B$7)*1440,0)&lt;='Configuración'!$B$8,"Próxima","Pendiente"))))</f>
        <v/>
      </c>
      <c r="X85">
        <f>IFERROR(INDEX('Configuración'!$D$3:$D$11,ROWS($X$7:X85)),"")</f>
        <v/>
      </c>
      <c r="Y85">
        <f>IFERROR(INDEX('Configuración'!$F$3:$F$7,ROWS($Y$7:Y85)),"")</f>
        <v/>
      </c>
    </row>
    <row r="86" ht="34" customHeight="1">
      <c r="A86" s="13" t="n"/>
      <c r="B86" s="14" t="n"/>
      <c r="C86" s="14" t="n"/>
      <c r="D86" s="15" t="n"/>
      <c r="E86" s="15" t="n"/>
      <c r="F86" s="15" t="n"/>
      <c r="G86" s="15" t="n"/>
      <c r="H86" s="16" t="n"/>
      <c r="I86" s="14" t="n"/>
      <c r="J86" s="14" t="n"/>
      <c r="K86" s="17" t="n"/>
      <c r="L86" s="18">
        <f>IF(OR(B86="",C86=""),"",IF(C86&lt;B86,"",ROUND((C86-B86)*24,2)))</f>
        <v/>
      </c>
      <c r="M86" s="19">
        <f>IF(OR(B86="",ROW()=7),"",IF(C85="","",ROUND((B86-C85)*1440,0)))</f>
        <v/>
      </c>
      <c r="N86" s="20">
        <f>IF(OR(B86="",C86=""),"",IF(OR(AND(I86="",J86&lt;&gt;""),AND(I86&lt;&gt;"",J86="")),"Ventana incompleta",IF(AND(I86&lt;&gt;"",J86&lt;&gt;"",J86&lt;I86),"Ventana no válida",IF(AND(B86&gt;=IF(I86="",'Configuración'!$B$4,I86),C86&lt;=IF(J86="",'Configuración'!$B$5,J86)),"Dentro","Fuera"))))</f>
        <v/>
      </c>
      <c r="O86" s="20">
        <f>IF(OR(A86="",B86="",C86=""),"",IF(C86&lt;B86,"Fin anterior al inicio",IF(ROW()=7,"Primera actividad",IF(OR(A85="",B85="",C85=""),"Revisar fila anterior",IF(A86&lt;=A85,"Orden no ascendente",IF(B86&lt;C85,"Solape",IF(M86&lt;IF(K86="",'Configuración'!$B$6,K86),"Transición insuficiente","Correcta")))))))</f>
        <v/>
      </c>
      <c r="P86" s="21">
        <f>IF(COUNTA(A86:K86,R86:S86)=0,"",IF(OR(A86="",B86="",C86="",D86="",E86="",F86="",G86="",H86="",R86="",COUNTIF($A$7:$A$106,A86)&gt;1,O86="Fin anterior al inicio",O86="Solape",O86="Orden no ascendente",O86="Revisar fila anterior",N86="Ventana no válida"),"Bloqueo",IF(OR(O86="Transición insuficiente",N86="Ventana incompleta",N86="Fuera"),"Atención","Correcto")))</f>
        <v/>
      </c>
      <c r="Q86" s="20">
        <f>IF(P86="","",IF(P86="Correcto","Sin aviso",IF(OR(A86="",B86="",C86="",D86="",E86="",F86="",G86="",H86="",R86=""),"Faltan datos obligatorios",IF(COUNTIF($A$7:$A$106,A86)&gt;1,"Orden duplicado",IF(AND(O86&lt;&gt;"",O86&lt;&gt;"Correcta",O86&lt;&gt;"Primera actividad"),O86,IF(N86="Ventana no válida","Revisar ventana",IF(N86="Ventana incompleta","Completar ventana","Fuera de ventana")))))))</f>
        <v/>
      </c>
      <c r="R86" s="22" t="n"/>
      <c r="S86" s="15" t="n"/>
      <c r="T86" s="21">
        <f>IF(OR(B86="",C86="",'Configuración'!$B$7=""),"",IF('Configuración'!$B$7&gt;=C86,"Pasada",IF('Configuración'!$B$7&gt;=B86,"En curso según hora",IF(ROUND((B86-'Configuración'!$B$7)*1440,0)&lt;='Configuración'!$B$8,"Próxima","Pendiente"))))</f>
        <v/>
      </c>
      <c r="X86">
        <f>IFERROR(INDEX('Configuración'!$D$3:$D$11,ROWS($X$7:X86)),"")</f>
        <v/>
      </c>
      <c r="Y86">
        <f>IFERROR(INDEX('Configuración'!$F$3:$F$7,ROWS($Y$7:Y86)),"")</f>
        <v/>
      </c>
    </row>
    <row r="87" ht="34" customHeight="1">
      <c r="A87" s="13" t="n"/>
      <c r="B87" s="14" t="n"/>
      <c r="C87" s="14" t="n"/>
      <c r="D87" s="15" t="n"/>
      <c r="E87" s="15" t="n"/>
      <c r="F87" s="15" t="n"/>
      <c r="G87" s="15" t="n"/>
      <c r="H87" s="16" t="n"/>
      <c r="I87" s="14" t="n"/>
      <c r="J87" s="14" t="n"/>
      <c r="K87" s="17" t="n"/>
      <c r="L87" s="18">
        <f>IF(OR(B87="",C87=""),"",IF(C87&lt;B87,"",ROUND((C87-B87)*24,2)))</f>
        <v/>
      </c>
      <c r="M87" s="19">
        <f>IF(OR(B87="",ROW()=7),"",IF(C86="","",ROUND((B87-C86)*1440,0)))</f>
        <v/>
      </c>
      <c r="N87" s="20">
        <f>IF(OR(B87="",C87=""),"",IF(OR(AND(I87="",J87&lt;&gt;""),AND(I87&lt;&gt;"",J87="")),"Ventana incompleta",IF(AND(I87&lt;&gt;"",J87&lt;&gt;"",J87&lt;I87),"Ventana no válida",IF(AND(B87&gt;=IF(I87="",'Configuración'!$B$4,I87),C87&lt;=IF(J87="",'Configuración'!$B$5,J87)),"Dentro","Fuera"))))</f>
        <v/>
      </c>
      <c r="O87" s="20">
        <f>IF(OR(A87="",B87="",C87=""),"",IF(C87&lt;B87,"Fin anterior al inicio",IF(ROW()=7,"Primera actividad",IF(OR(A86="",B86="",C86=""),"Revisar fila anterior",IF(A87&lt;=A86,"Orden no ascendente",IF(B87&lt;C86,"Solape",IF(M87&lt;IF(K87="",'Configuración'!$B$6,K87),"Transición insuficiente","Correcta")))))))</f>
        <v/>
      </c>
      <c r="P87" s="21">
        <f>IF(COUNTA(A87:K87,R87:S87)=0,"",IF(OR(A87="",B87="",C87="",D87="",E87="",F87="",G87="",H87="",R87="",COUNTIF($A$7:$A$106,A87)&gt;1,O87="Fin anterior al inicio",O87="Solape",O87="Orden no ascendente",O87="Revisar fila anterior",N87="Ventana no válida"),"Bloqueo",IF(OR(O87="Transición insuficiente",N87="Ventana incompleta",N87="Fuera"),"Atención","Correcto")))</f>
        <v/>
      </c>
      <c r="Q87" s="20">
        <f>IF(P87="","",IF(P87="Correcto","Sin aviso",IF(OR(A87="",B87="",C87="",D87="",E87="",F87="",G87="",H87="",R87=""),"Faltan datos obligatorios",IF(COUNTIF($A$7:$A$106,A87)&gt;1,"Orden duplicado",IF(AND(O87&lt;&gt;"",O87&lt;&gt;"Correcta",O87&lt;&gt;"Primera actividad"),O87,IF(N87="Ventana no válida","Revisar ventana",IF(N87="Ventana incompleta","Completar ventana","Fuera de ventana")))))))</f>
        <v/>
      </c>
      <c r="R87" s="22" t="n"/>
      <c r="S87" s="15" t="n"/>
      <c r="T87" s="21">
        <f>IF(OR(B87="",C87="",'Configuración'!$B$7=""),"",IF('Configuración'!$B$7&gt;=C87,"Pasada",IF('Configuración'!$B$7&gt;=B87,"En curso según hora",IF(ROUND((B87-'Configuración'!$B$7)*1440,0)&lt;='Configuración'!$B$8,"Próxima","Pendiente"))))</f>
        <v/>
      </c>
      <c r="X87">
        <f>IFERROR(INDEX('Configuración'!$D$3:$D$11,ROWS($X$7:X87)),"")</f>
        <v/>
      </c>
      <c r="Y87">
        <f>IFERROR(INDEX('Configuración'!$F$3:$F$7,ROWS($Y$7:Y87)),"")</f>
        <v/>
      </c>
    </row>
    <row r="88" ht="34" customHeight="1">
      <c r="A88" s="13" t="n"/>
      <c r="B88" s="14" t="n"/>
      <c r="C88" s="14" t="n"/>
      <c r="D88" s="15" t="n"/>
      <c r="E88" s="15" t="n"/>
      <c r="F88" s="15" t="n"/>
      <c r="G88" s="15" t="n"/>
      <c r="H88" s="16" t="n"/>
      <c r="I88" s="14" t="n"/>
      <c r="J88" s="14" t="n"/>
      <c r="K88" s="17" t="n"/>
      <c r="L88" s="18">
        <f>IF(OR(B88="",C88=""),"",IF(C88&lt;B88,"",ROUND((C88-B88)*24,2)))</f>
        <v/>
      </c>
      <c r="M88" s="19">
        <f>IF(OR(B88="",ROW()=7),"",IF(C87="","",ROUND((B88-C87)*1440,0)))</f>
        <v/>
      </c>
      <c r="N88" s="20">
        <f>IF(OR(B88="",C88=""),"",IF(OR(AND(I88="",J88&lt;&gt;""),AND(I88&lt;&gt;"",J88="")),"Ventana incompleta",IF(AND(I88&lt;&gt;"",J88&lt;&gt;"",J88&lt;I88),"Ventana no válida",IF(AND(B88&gt;=IF(I88="",'Configuración'!$B$4,I88),C88&lt;=IF(J88="",'Configuración'!$B$5,J88)),"Dentro","Fuera"))))</f>
        <v/>
      </c>
      <c r="O88" s="20">
        <f>IF(OR(A88="",B88="",C88=""),"",IF(C88&lt;B88,"Fin anterior al inicio",IF(ROW()=7,"Primera actividad",IF(OR(A87="",B87="",C87=""),"Revisar fila anterior",IF(A88&lt;=A87,"Orden no ascendente",IF(B88&lt;C87,"Solape",IF(M88&lt;IF(K88="",'Configuración'!$B$6,K88),"Transición insuficiente","Correcta")))))))</f>
        <v/>
      </c>
      <c r="P88" s="21">
        <f>IF(COUNTA(A88:K88,R88:S88)=0,"",IF(OR(A88="",B88="",C88="",D88="",E88="",F88="",G88="",H88="",R88="",COUNTIF($A$7:$A$106,A88)&gt;1,O88="Fin anterior al inicio",O88="Solape",O88="Orden no ascendente",O88="Revisar fila anterior",N88="Ventana no válida"),"Bloqueo",IF(OR(O88="Transición insuficiente",N88="Ventana incompleta",N88="Fuera"),"Atención","Correcto")))</f>
        <v/>
      </c>
      <c r="Q88" s="20">
        <f>IF(P88="","",IF(P88="Correcto","Sin aviso",IF(OR(A88="",B88="",C88="",D88="",E88="",F88="",G88="",H88="",R88=""),"Faltan datos obligatorios",IF(COUNTIF($A$7:$A$106,A88)&gt;1,"Orden duplicado",IF(AND(O88&lt;&gt;"",O88&lt;&gt;"Correcta",O88&lt;&gt;"Primera actividad"),O88,IF(N88="Ventana no válida","Revisar ventana",IF(N88="Ventana incompleta","Completar ventana","Fuera de ventana")))))))</f>
        <v/>
      </c>
      <c r="R88" s="22" t="n"/>
      <c r="S88" s="15" t="n"/>
      <c r="T88" s="21">
        <f>IF(OR(B88="",C88="",'Configuración'!$B$7=""),"",IF('Configuración'!$B$7&gt;=C88,"Pasada",IF('Configuración'!$B$7&gt;=B88,"En curso según hora",IF(ROUND((B88-'Configuración'!$B$7)*1440,0)&lt;='Configuración'!$B$8,"Próxima","Pendiente"))))</f>
        <v/>
      </c>
      <c r="X88">
        <f>IFERROR(INDEX('Configuración'!$D$3:$D$11,ROWS($X$7:X88)),"")</f>
        <v/>
      </c>
      <c r="Y88">
        <f>IFERROR(INDEX('Configuración'!$F$3:$F$7,ROWS($Y$7:Y88)),"")</f>
        <v/>
      </c>
    </row>
    <row r="89" ht="34" customHeight="1">
      <c r="A89" s="13" t="n"/>
      <c r="B89" s="14" t="n"/>
      <c r="C89" s="14" t="n"/>
      <c r="D89" s="15" t="n"/>
      <c r="E89" s="15" t="n"/>
      <c r="F89" s="15" t="n"/>
      <c r="G89" s="15" t="n"/>
      <c r="H89" s="16" t="n"/>
      <c r="I89" s="14" t="n"/>
      <c r="J89" s="14" t="n"/>
      <c r="K89" s="17" t="n"/>
      <c r="L89" s="18">
        <f>IF(OR(B89="",C89=""),"",IF(C89&lt;B89,"",ROUND((C89-B89)*24,2)))</f>
        <v/>
      </c>
      <c r="M89" s="19">
        <f>IF(OR(B89="",ROW()=7),"",IF(C88="","",ROUND((B89-C88)*1440,0)))</f>
        <v/>
      </c>
      <c r="N89" s="20">
        <f>IF(OR(B89="",C89=""),"",IF(OR(AND(I89="",J89&lt;&gt;""),AND(I89&lt;&gt;"",J89="")),"Ventana incompleta",IF(AND(I89&lt;&gt;"",J89&lt;&gt;"",J89&lt;I89),"Ventana no válida",IF(AND(B89&gt;=IF(I89="",'Configuración'!$B$4,I89),C89&lt;=IF(J89="",'Configuración'!$B$5,J89)),"Dentro","Fuera"))))</f>
        <v/>
      </c>
      <c r="O89" s="20">
        <f>IF(OR(A89="",B89="",C89=""),"",IF(C89&lt;B89,"Fin anterior al inicio",IF(ROW()=7,"Primera actividad",IF(OR(A88="",B88="",C88=""),"Revisar fila anterior",IF(A89&lt;=A88,"Orden no ascendente",IF(B89&lt;C88,"Solape",IF(M89&lt;IF(K89="",'Configuración'!$B$6,K89),"Transición insuficiente","Correcta")))))))</f>
        <v/>
      </c>
      <c r="P89" s="21">
        <f>IF(COUNTA(A89:K89,R89:S89)=0,"",IF(OR(A89="",B89="",C89="",D89="",E89="",F89="",G89="",H89="",R89="",COUNTIF($A$7:$A$106,A89)&gt;1,O89="Fin anterior al inicio",O89="Solape",O89="Orden no ascendente",O89="Revisar fila anterior",N89="Ventana no válida"),"Bloqueo",IF(OR(O89="Transición insuficiente",N89="Ventana incompleta",N89="Fuera"),"Atención","Correcto")))</f>
        <v/>
      </c>
      <c r="Q89" s="20">
        <f>IF(P89="","",IF(P89="Correcto","Sin aviso",IF(OR(A89="",B89="",C89="",D89="",E89="",F89="",G89="",H89="",R89=""),"Faltan datos obligatorios",IF(COUNTIF($A$7:$A$106,A89)&gt;1,"Orden duplicado",IF(AND(O89&lt;&gt;"",O89&lt;&gt;"Correcta",O89&lt;&gt;"Primera actividad"),O89,IF(N89="Ventana no válida","Revisar ventana",IF(N89="Ventana incompleta","Completar ventana","Fuera de ventana")))))))</f>
        <v/>
      </c>
      <c r="R89" s="22" t="n"/>
      <c r="S89" s="15" t="n"/>
      <c r="T89" s="21">
        <f>IF(OR(B89="",C89="",'Configuración'!$B$7=""),"",IF('Configuración'!$B$7&gt;=C89,"Pasada",IF('Configuración'!$B$7&gt;=B89,"En curso según hora",IF(ROUND((B89-'Configuración'!$B$7)*1440,0)&lt;='Configuración'!$B$8,"Próxima","Pendiente"))))</f>
        <v/>
      </c>
      <c r="X89">
        <f>IFERROR(INDEX('Configuración'!$D$3:$D$11,ROWS($X$7:X89)),"")</f>
        <v/>
      </c>
      <c r="Y89">
        <f>IFERROR(INDEX('Configuración'!$F$3:$F$7,ROWS($Y$7:Y89)),"")</f>
        <v/>
      </c>
    </row>
    <row r="90" ht="34" customHeight="1">
      <c r="A90" s="13" t="n"/>
      <c r="B90" s="14" t="n"/>
      <c r="C90" s="14" t="n"/>
      <c r="D90" s="15" t="n"/>
      <c r="E90" s="15" t="n"/>
      <c r="F90" s="15" t="n"/>
      <c r="G90" s="15" t="n"/>
      <c r="H90" s="16" t="n"/>
      <c r="I90" s="14" t="n"/>
      <c r="J90" s="14" t="n"/>
      <c r="K90" s="17" t="n"/>
      <c r="L90" s="18">
        <f>IF(OR(B90="",C90=""),"",IF(C90&lt;B90,"",ROUND((C90-B90)*24,2)))</f>
        <v/>
      </c>
      <c r="M90" s="19">
        <f>IF(OR(B90="",ROW()=7),"",IF(C89="","",ROUND((B90-C89)*1440,0)))</f>
        <v/>
      </c>
      <c r="N90" s="20">
        <f>IF(OR(B90="",C90=""),"",IF(OR(AND(I90="",J90&lt;&gt;""),AND(I90&lt;&gt;"",J90="")),"Ventana incompleta",IF(AND(I90&lt;&gt;"",J90&lt;&gt;"",J90&lt;I90),"Ventana no válida",IF(AND(B90&gt;=IF(I90="",'Configuración'!$B$4,I90),C90&lt;=IF(J90="",'Configuración'!$B$5,J90)),"Dentro","Fuera"))))</f>
        <v/>
      </c>
      <c r="O90" s="20">
        <f>IF(OR(A90="",B90="",C90=""),"",IF(C90&lt;B90,"Fin anterior al inicio",IF(ROW()=7,"Primera actividad",IF(OR(A89="",B89="",C89=""),"Revisar fila anterior",IF(A90&lt;=A89,"Orden no ascendente",IF(B90&lt;C89,"Solape",IF(M90&lt;IF(K90="",'Configuración'!$B$6,K90),"Transición insuficiente","Correcta")))))))</f>
        <v/>
      </c>
      <c r="P90" s="21">
        <f>IF(COUNTA(A90:K90,R90:S90)=0,"",IF(OR(A90="",B90="",C90="",D90="",E90="",F90="",G90="",H90="",R90="",COUNTIF($A$7:$A$106,A90)&gt;1,O90="Fin anterior al inicio",O90="Solape",O90="Orden no ascendente",O90="Revisar fila anterior",N90="Ventana no válida"),"Bloqueo",IF(OR(O90="Transición insuficiente",N90="Ventana incompleta",N90="Fuera"),"Atención","Correcto")))</f>
        <v/>
      </c>
      <c r="Q90" s="20">
        <f>IF(P90="","",IF(P90="Correcto","Sin aviso",IF(OR(A90="",B90="",C90="",D90="",E90="",F90="",G90="",H90="",R90=""),"Faltan datos obligatorios",IF(COUNTIF($A$7:$A$106,A90)&gt;1,"Orden duplicado",IF(AND(O90&lt;&gt;"",O90&lt;&gt;"Correcta",O90&lt;&gt;"Primera actividad"),O90,IF(N90="Ventana no válida","Revisar ventana",IF(N90="Ventana incompleta","Completar ventana","Fuera de ventana")))))))</f>
        <v/>
      </c>
      <c r="R90" s="22" t="n"/>
      <c r="S90" s="15" t="n"/>
      <c r="T90" s="21">
        <f>IF(OR(B90="",C90="",'Configuración'!$B$7=""),"",IF('Configuración'!$B$7&gt;=C90,"Pasada",IF('Configuración'!$B$7&gt;=B90,"En curso según hora",IF(ROUND((B90-'Configuración'!$B$7)*1440,0)&lt;='Configuración'!$B$8,"Próxima","Pendiente"))))</f>
        <v/>
      </c>
      <c r="X90">
        <f>IFERROR(INDEX('Configuración'!$D$3:$D$11,ROWS($X$7:X90)),"")</f>
        <v/>
      </c>
      <c r="Y90">
        <f>IFERROR(INDEX('Configuración'!$F$3:$F$7,ROWS($Y$7:Y90)),"")</f>
        <v/>
      </c>
    </row>
    <row r="91" ht="34" customHeight="1">
      <c r="A91" s="13" t="n"/>
      <c r="B91" s="14" t="n"/>
      <c r="C91" s="14" t="n"/>
      <c r="D91" s="15" t="n"/>
      <c r="E91" s="15" t="n"/>
      <c r="F91" s="15" t="n"/>
      <c r="G91" s="15" t="n"/>
      <c r="H91" s="16" t="n"/>
      <c r="I91" s="14" t="n"/>
      <c r="J91" s="14" t="n"/>
      <c r="K91" s="17" t="n"/>
      <c r="L91" s="18">
        <f>IF(OR(B91="",C91=""),"",IF(C91&lt;B91,"",ROUND((C91-B91)*24,2)))</f>
        <v/>
      </c>
      <c r="M91" s="19">
        <f>IF(OR(B91="",ROW()=7),"",IF(C90="","",ROUND((B91-C90)*1440,0)))</f>
        <v/>
      </c>
      <c r="N91" s="20">
        <f>IF(OR(B91="",C91=""),"",IF(OR(AND(I91="",J91&lt;&gt;""),AND(I91&lt;&gt;"",J91="")),"Ventana incompleta",IF(AND(I91&lt;&gt;"",J91&lt;&gt;"",J91&lt;I91),"Ventana no válida",IF(AND(B91&gt;=IF(I91="",'Configuración'!$B$4,I91),C91&lt;=IF(J91="",'Configuración'!$B$5,J91)),"Dentro","Fuera"))))</f>
        <v/>
      </c>
      <c r="O91" s="20">
        <f>IF(OR(A91="",B91="",C91=""),"",IF(C91&lt;B91,"Fin anterior al inicio",IF(ROW()=7,"Primera actividad",IF(OR(A90="",B90="",C90=""),"Revisar fila anterior",IF(A91&lt;=A90,"Orden no ascendente",IF(B91&lt;C90,"Solape",IF(M91&lt;IF(K91="",'Configuración'!$B$6,K91),"Transición insuficiente","Correcta")))))))</f>
        <v/>
      </c>
      <c r="P91" s="21">
        <f>IF(COUNTA(A91:K91,R91:S91)=0,"",IF(OR(A91="",B91="",C91="",D91="",E91="",F91="",G91="",H91="",R91="",COUNTIF($A$7:$A$106,A91)&gt;1,O91="Fin anterior al inicio",O91="Solape",O91="Orden no ascendente",O91="Revisar fila anterior",N91="Ventana no válida"),"Bloqueo",IF(OR(O91="Transición insuficiente",N91="Ventana incompleta",N91="Fuera"),"Atención","Correcto")))</f>
        <v/>
      </c>
      <c r="Q91" s="20">
        <f>IF(P91="","",IF(P91="Correcto","Sin aviso",IF(OR(A91="",B91="",C91="",D91="",E91="",F91="",G91="",H91="",R91=""),"Faltan datos obligatorios",IF(COUNTIF($A$7:$A$106,A91)&gt;1,"Orden duplicado",IF(AND(O91&lt;&gt;"",O91&lt;&gt;"Correcta",O91&lt;&gt;"Primera actividad"),O91,IF(N91="Ventana no válida","Revisar ventana",IF(N91="Ventana incompleta","Completar ventana","Fuera de ventana")))))))</f>
        <v/>
      </c>
      <c r="R91" s="22" t="n"/>
      <c r="S91" s="15" t="n"/>
      <c r="T91" s="21">
        <f>IF(OR(B91="",C91="",'Configuración'!$B$7=""),"",IF('Configuración'!$B$7&gt;=C91,"Pasada",IF('Configuración'!$B$7&gt;=B91,"En curso según hora",IF(ROUND((B91-'Configuración'!$B$7)*1440,0)&lt;='Configuración'!$B$8,"Próxima","Pendiente"))))</f>
        <v/>
      </c>
      <c r="X91">
        <f>IFERROR(INDEX('Configuración'!$D$3:$D$11,ROWS($X$7:X91)),"")</f>
        <v/>
      </c>
      <c r="Y91">
        <f>IFERROR(INDEX('Configuración'!$F$3:$F$7,ROWS($Y$7:Y91)),"")</f>
        <v/>
      </c>
    </row>
    <row r="92" ht="34" customHeight="1">
      <c r="A92" s="13" t="n"/>
      <c r="B92" s="14" t="n"/>
      <c r="C92" s="14" t="n"/>
      <c r="D92" s="15" t="n"/>
      <c r="E92" s="15" t="n"/>
      <c r="F92" s="15" t="n"/>
      <c r="G92" s="15" t="n"/>
      <c r="H92" s="16" t="n"/>
      <c r="I92" s="14" t="n"/>
      <c r="J92" s="14" t="n"/>
      <c r="K92" s="17" t="n"/>
      <c r="L92" s="18">
        <f>IF(OR(B92="",C92=""),"",IF(C92&lt;B92,"",ROUND((C92-B92)*24,2)))</f>
        <v/>
      </c>
      <c r="M92" s="19">
        <f>IF(OR(B92="",ROW()=7),"",IF(C91="","",ROUND((B92-C91)*1440,0)))</f>
        <v/>
      </c>
      <c r="N92" s="20">
        <f>IF(OR(B92="",C92=""),"",IF(OR(AND(I92="",J92&lt;&gt;""),AND(I92&lt;&gt;"",J92="")),"Ventana incompleta",IF(AND(I92&lt;&gt;"",J92&lt;&gt;"",J92&lt;I92),"Ventana no válida",IF(AND(B92&gt;=IF(I92="",'Configuración'!$B$4,I92),C92&lt;=IF(J92="",'Configuración'!$B$5,J92)),"Dentro","Fuera"))))</f>
        <v/>
      </c>
      <c r="O92" s="20">
        <f>IF(OR(A92="",B92="",C92=""),"",IF(C92&lt;B92,"Fin anterior al inicio",IF(ROW()=7,"Primera actividad",IF(OR(A91="",B91="",C91=""),"Revisar fila anterior",IF(A92&lt;=A91,"Orden no ascendente",IF(B92&lt;C91,"Solape",IF(M92&lt;IF(K92="",'Configuración'!$B$6,K92),"Transición insuficiente","Correcta")))))))</f>
        <v/>
      </c>
      <c r="P92" s="21">
        <f>IF(COUNTA(A92:K92,R92:S92)=0,"",IF(OR(A92="",B92="",C92="",D92="",E92="",F92="",G92="",H92="",R92="",COUNTIF($A$7:$A$106,A92)&gt;1,O92="Fin anterior al inicio",O92="Solape",O92="Orden no ascendente",O92="Revisar fila anterior",N92="Ventana no válida"),"Bloqueo",IF(OR(O92="Transición insuficiente",N92="Ventana incompleta",N92="Fuera"),"Atención","Correcto")))</f>
        <v/>
      </c>
      <c r="Q92" s="20">
        <f>IF(P92="","",IF(P92="Correcto","Sin aviso",IF(OR(A92="",B92="",C92="",D92="",E92="",F92="",G92="",H92="",R92=""),"Faltan datos obligatorios",IF(COUNTIF($A$7:$A$106,A92)&gt;1,"Orden duplicado",IF(AND(O92&lt;&gt;"",O92&lt;&gt;"Correcta",O92&lt;&gt;"Primera actividad"),O92,IF(N92="Ventana no válida","Revisar ventana",IF(N92="Ventana incompleta","Completar ventana","Fuera de ventana")))))))</f>
        <v/>
      </c>
      <c r="R92" s="22" t="n"/>
      <c r="S92" s="15" t="n"/>
      <c r="T92" s="21">
        <f>IF(OR(B92="",C92="",'Configuración'!$B$7=""),"",IF('Configuración'!$B$7&gt;=C92,"Pasada",IF('Configuración'!$B$7&gt;=B92,"En curso según hora",IF(ROUND((B92-'Configuración'!$B$7)*1440,0)&lt;='Configuración'!$B$8,"Próxima","Pendiente"))))</f>
        <v/>
      </c>
      <c r="X92">
        <f>IFERROR(INDEX('Configuración'!$D$3:$D$11,ROWS($X$7:X92)),"")</f>
        <v/>
      </c>
      <c r="Y92">
        <f>IFERROR(INDEX('Configuración'!$F$3:$F$7,ROWS($Y$7:Y92)),"")</f>
        <v/>
      </c>
    </row>
    <row r="93" ht="34" customHeight="1">
      <c r="A93" s="13" t="n"/>
      <c r="B93" s="14" t="n"/>
      <c r="C93" s="14" t="n"/>
      <c r="D93" s="15" t="n"/>
      <c r="E93" s="15" t="n"/>
      <c r="F93" s="15" t="n"/>
      <c r="G93" s="15" t="n"/>
      <c r="H93" s="16" t="n"/>
      <c r="I93" s="14" t="n"/>
      <c r="J93" s="14" t="n"/>
      <c r="K93" s="17" t="n"/>
      <c r="L93" s="18">
        <f>IF(OR(B93="",C93=""),"",IF(C93&lt;B93,"",ROUND((C93-B93)*24,2)))</f>
        <v/>
      </c>
      <c r="M93" s="19">
        <f>IF(OR(B93="",ROW()=7),"",IF(C92="","",ROUND((B93-C92)*1440,0)))</f>
        <v/>
      </c>
      <c r="N93" s="20">
        <f>IF(OR(B93="",C93=""),"",IF(OR(AND(I93="",J93&lt;&gt;""),AND(I93&lt;&gt;"",J93="")),"Ventana incompleta",IF(AND(I93&lt;&gt;"",J93&lt;&gt;"",J93&lt;I93),"Ventana no válida",IF(AND(B93&gt;=IF(I93="",'Configuración'!$B$4,I93),C93&lt;=IF(J93="",'Configuración'!$B$5,J93)),"Dentro","Fuera"))))</f>
        <v/>
      </c>
      <c r="O93" s="20">
        <f>IF(OR(A93="",B93="",C93=""),"",IF(C93&lt;B93,"Fin anterior al inicio",IF(ROW()=7,"Primera actividad",IF(OR(A92="",B92="",C92=""),"Revisar fila anterior",IF(A93&lt;=A92,"Orden no ascendente",IF(B93&lt;C92,"Solape",IF(M93&lt;IF(K93="",'Configuración'!$B$6,K93),"Transición insuficiente","Correcta")))))))</f>
        <v/>
      </c>
      <c r="P93" s="21">
        <f>IF(COUNTA(A93:K93,R93:S93)=0,"",IF(OR(A93="",B93="",C93="",D93="",E93="",F93="",G93="",H93="",R93="",COUNTIF($A$7:$A$106,A93)&gt;1,O93="Fin anterior al inicio",O93="Solape",O93="Orden no ascendente",O93="Revisar fila anterior",N93="Ventana no válida"),"Bloqueo",IF(OR(O93="Transición insuficiente",N93="Ventana incompleta",N93="Fuera"),"Atención","Correcto")))</f>
        <v/>
      </c>
      <c r="Q93" s="20">
        <f>IF(P93="","",IF(P93="Correcto","Sin aviso",IF(OR(A93="",B93="",C93="",D93="",E93="",F93="",G93="",H93="",R93=""),"Faltan datos obligatorios",IF(COUNTIF($A$7:$A$106,A93)&gt;1,"Orden duplicado",IF(AND(O93&lt;&gt;"",O93&lt;&gt;"Correcta",O93&lt;&gt;"Primera actividad"),O93,IF(N93="Ventana no válida","Revisar ventana",IF(N93="Ventana incompleta","Completar ventana","Fuera de ventana")))))))</f>
        <v/>
      </c>
      <c r="R93" s="22" t="n"/>
      <c r="S93" s="15" t="n"/>
      <c r="T93" s="21">
        <f>IF(OR(B93="",C93="",'Configuración'!$B$7=""),"",IF('Configuración'!$B$7&gt;=C93,"Pasada",IF('Configuración'!$B$7&gt;=B93,"En curso según hora",IF(ROUND((B93-'Configuración'!$B$7)*1440,0)&lt;='Configuración'!$B$8,"Próxima","Pendiente"))))</f>
        <v/>
      </c>
      <c r="X93">
        <f>IFERROR(INDEX('Configuración'!$D$3:$D$11,ROWS($X$7:X93)),"")</f>
        <v/>
      </c>
      <c r="Y93">
        <f>IFERROR(INDEX('Configuración'!$F$3:$F$7,ROWS($Y$7:Y93)),"")</f>
        <v/>
      </c>
    </row>
    <row r="94" ht="34" customHeight="1">
      <c r="A94" s="13" t="n"/>
      <c r="B94" s="14" t="n"/>
      <c r="C94" s="14" t="n"/>
      <c r="D94" s="15" t="n"/>
      <c r="E94" s="15" t="n"/>
      <c r="F94" s="15" t="n"/>
      <c r="G94" s="15" t="n"/>
      <c r="H94" s="16" t="n"/>
      <c r="I94" s="14" t="n"/>
      <c r="J94" s="14" t="n"/>
      <c r="K94" s="17" t="n"/>
      <c r="L94" s="18">
        <f>IF(OR(B94="",C94=""),"",IF(C94&lt;B94,"",ROUND((C94-B94)*24,2)))</f>
        <v/>
      </c>
      <c r="M94" s="19">
        <f>IF(OR(B94="",ROW()=7),"",IF(C93="","",ROUND((B94-C93)*1440,0)))</f>
        <v/>
      </c>
      <c r="N94" s="20">
        <f>IF(OR(B94="",C94=""),"",IF(OR(AND(I94="",J94&lt;&gt;""),AND(I94&lt;&gt;"",J94="")),"Ventana incompleta",IF(AND(I94&lt;&gt;"",J94&lt;&gt;"",J94&lt;I94),"Ventana no válida",IF(AND(B94&gt;=IF(I94="",'Configuración'!$B$4,I94),C94&lt;=IF(J94="",'Configuración'!$B$5,J94)),"Dentro","Fuera"))))</f>
        <v/>
      </c>
      <c r="O94" s="20">
        <f>IF(OR(A94="",B94="",C94=""),"",IF(C94&lt;B94,"Fin anterior al inicio",IF(ROW()=7,"Primera actividad",IF(OR(A93="",B93="",C93=""),"Revisar fila anterior",IF(A94&lt;=A93,"Orden no ascendente",IF(B94&lt;C93,"Solape",IF(M94&lt;IF(K94="",'Configuración'!$B$6,K94),"Transición insuficiente","Correcta")))))))</f>
        <v/>
      </c>
      <c r="P94" s="21">
        <f>IF(COUNTA(A94:K94,R94:S94)=0,"",IF(OR(A94="",B94="",C94="",D94="",E94="",F94="",G94="",H94="",R94="",COUNTIF($A$7:$A$106,A94)&gt;1,O94="Fin anterior al inicio",O94="Solape",O94="Orden no ascendente",O94="Revisar fila anterior",N94="Ventana no válida"),"Bloqueo",IF(OR(O94="Transición insuficiente",N94="Ventana incompleta",N94="Fuera"),"Atención","Correcto")))</f>
        <v/>
      </c>
      <c r="Q94" s="20">
        <f>IF(P94="","",IF(P94="Correcto","Sin aviso",IF(OR(A94="",B94="",C94="",D94="",E94="",F94="",G94="",H94="",R94=""),"Faltan datos obligatorios",IF(COUNTIF($A$7:$A$106,A94)&gt;1,"Orden duplicado",IF(AND(O94&lt;&gt;"",O94&lt;&gt;"Correcta",O94&lt;&gt;"Primera actividad"),O94,IF(N94="Ventana no válida","Revisar ventana",IF(N94="Ventana incompleta","Completar ventana","Fuera de ventana")))))))</f>
        <v/>
      </c>
      <c r="R94" s="22" t="n"/>
      <c r="S94" s="15" t="n"/>
      <c r="T94" s="21">
        <f>IF(OR(B94="",C94="",'Configuración'!$B$7=""),"",IF('Configuración'!$B$7&gt;=C94,"Pasada",IF('Configuración'!$B$7&gt;=B94,"En curso según hora",IF(ROUND((B94-'Configuración'!$B$7)*1440,0)&lt;='Configuración'!$B$8,"Próxima","Pendiente"))))</f>
        <v/>
      </c>
      <c r="X94">
        <f>IFERROR(INDEX('Configuración'!$D$3:$D$11,ROWS($X$7:X94)),"")</f>
        <v/>
      </c>
      <c r="Y94">
        <f>IFERROR(INDEX('Configuración'!$F$3:$F$7,ROWS($Y$7:Y94)),"")</f>
        <v/>
      </c>
    </row>
    <row r="95" ht="34" customHeight="1">
      <c r="A95" s="13" t="n"/>
      <c r="B95" s="14" t="n"/>
      <c r="C95" s="14" t="n"/>
      <c r="D95" s="15" t="n"/>
      <c r="E95" s="15" t="n"/>
      <c r="F95" s="15" t="n"/>
      <c r="G95" s="15" t="n"/>
      <c r="H95" s="16" t="n"/>
      <c r="I95" s="14" t="n"/>
      <c r="J95" s="14" t="n"/>
      <c r="K95" s="17" t="n"/>
      <c r="L95" s="18">
        <f>IF(OR(B95="",C95=""),"",IF(C95&lt;B95,"",ROUND((C95-B95)*24,2)))</f>
        <v/>
      </c>
      <c r="M95" s="19">
        <f>IF(OR(B95="",ROW()=7),"",IF(C94="","",ROUND((B95-C94)*1440,0)))</f>
        <v/>
      </c>
      <c r="N95" s="20">
        <f>IF(OR(B95="",C95=""),"",IF(OR(AND(I95="",J95&lt;&gt;""),AND(I95&lt;&gt;"",J95="")),"Ventana incompleta",IF(AND(I95&lt;&gt;"",J95&lt;&gt;"",J95&lt;I95),"Ventana no válida",IF(AND(B95&gt;=IF(I95="",'Configuración'!$B$4,I95),C95&lt;=IF(J95="",'Configuración'!$B$5,J95)),"Dentro","Fuera"))))</f>
        <v/>
      </c>
      <c r="O95" s="20">
        <f>IF(OR(A95="",B95="",C95=""),"",IF(C95&lt;B95,"Fin anterior al inicio",IF(ROW()=7,"Primera actividad",IF(OR(A94="",B94="",C94=""),"Revisar fila anterior",IF(A95&lt;=A94,"Orden no ascendente",IF(B95&lt;C94,"Solape",IF(M95&lt;IF(K95="",'Configuración'!$B$6,K95),"Transición insuficiente","Correcta")))))))</f>
        <v/>
      </c>
      <c r="P95" s="21">
        <f>IF(COUNTA(A95:K95,R95:S95)=0,"",IF(OR(A95="",B95="",C95="",D95="",E95="",F95="",G95="",H95="",R95="",COUNTIF($A$7:$A$106,A95)&gt;1,O95="Fin anterior al inicio",O95="Solape",O95="Orden no ascendente",O95="Revisar fila anterior",N95="Ventana no válida"),"Bloqueo",IF(OR(O95="Transición insuficiente",N95="Ventana incompleta",N95="Fuera"),"Atención","Correcto")))</f>
        <v/>
      </c>
      <c r="Q95" s="20">
        <f>IF(P95="","",IF(P95="Correcto","Sin aviso",IF(OR(A95="",B95="",C95="",D95="",E95="",F95="",G95="",H95="",R95=""),"Faltan datos obligatorios",IF(COUNTIF($A$7:$A$106,A95)&gt;1,"Orden duplicado",IF(AND(O95&lt;&gt;"",O95&lt;&gt;"Correcta",O95&lt;&gt;"Primera actividad"),O95,IF(N95="Ventana no válida","Revisar ventana",IF(N95="Ventana incompleta","Completar ventana","Fuera de ventana")))))))</f>
        <v/>
      </c>
      <c r="R95" s="22" t="n"/>
      <c r="S95" s="15" t="n"/>
      <c r="T95" s="21">
        <f>IF(OR(B95="",C95="",'Configuración'!$B$7=""),"",IF('Configuración'!$B$7&gt;=C95,"Pasada",IF('Configuración'!$B$7&gt;=B95,"En curso según hora",IF(ROUND((B95-'Configuración'!$B$7)*1440,0)&lt;='Configuración'!$B$8,"Próxima","Pendiente"))))</f>
        <v/>
      </c>
      <c r="X95">
        <f>IFERROR(INDEX('Configuración'!$D$3:$D$11,ROWS($X$7:X95)),"")</f>
        <v/>
      </c>
      <c r="Y95">
        <f>IFERROR(INDEX('Configuración'!$F$3:$F$7,ROWS($Y$7:Y95)),"")</f>
        <v/>
      </c>
    </row>
    <row r="96" ht="34" customHeight="1">
      <c r="A96" s="13" t="n"/>
      <c r="B96" s="14" t="n"/>
      <c r="C96" s="14" t="n"/>
      <c r="D96" s="15" t="n"/>
      <c r="E96" s="15" t="n"/>
      <c r="F96" s="15" t="n"/>
      <c r="G96" s="15" t="n"/>
      <c r="H96" s="16" t="n"/>
      <c r="I96" s="14" t="n"/>
      <c r="J96" s="14" t="n"/>
      <c r="K96" s="17" t="n"/>
      <c r="L96" s="18">
        <f>IF(OR(B96="",C96=""),"",IF(C96&lt;B96,"",ROUND((C96-B96)*24,2)))</f>
        <v/>
      </c>
      <c r="M96" s="19">
        <f>IF(OR(B96="",ROW()=7),"",IF(C95="","",ROUND((B96-C95)*1440,0)))</f>
        <v/>
      </c>
      <c r="N96" s="20">
        <f>IF(OR(B96="",C96=""),"",IF(OR(AND(I96="",J96&lt;&gt;""),AND(I96&lt;&gt;"",J96="")),"Ventana incompleta",IF(AND(I96&lt;&gt;"",J96&lt;&gt;"",J96&lt;I96),"Ventana no válida",IF(AND(B96&gt;=IF(I96="",'Configuración'!$B$4,I96),C96&lt;=IF(J96="",'Configuración'!$B$5,J96)),"Dentro","Fuera"))))</f>
        <v/>
      </c>
      <c r="O96" s="20">
        <f>IF(OR(A96="",B96="",C96=""),"",IF(C96&lt;B96,"Fin anterior al inicio",IF(ROW()=7,"Primera actividad",IF(OR(A95="",B95="",C95=""),"Revisar fila anterior",IF(A96&lt;=A95,"Orden no ascendente",IF(B96&lt;C95,"Solape",IF(M96&lt;IF(K96="",'Configuración'!$B$6,K96),"Transición insuficiente","Correcta")))))))</f>
        <v/>
      </c>
      <c r="P96" s="21">
        <f>IF(COUNTA(A96:K96,R96:S96)=0,"",IF(OR(A96="",B96="",C96="",D96="",E96="",F96="",G96="",H96="",R96="",COUNTIF($A$7:$A$106,A96)&gt;1,O96="Fin anterior al inicio",O96="Solape",O96="Orden no ascendente",O96="Revisar fila anterior",N96="Ventana no válida"),"Bloqueo",IF(OR(O96="Transición insuficiente",N96="Ventana incompleta",N96="Fuera"),"Atención","Correcto")))</f>
        <v/>
      </c>
      <c r="Q96" s="20">
        <f>IF(P96="","",IF(P96="Correcto","Sin aviso",IF(OR(A96="",B96="",C96="",D96="",E96="",F96="",G96="",H96="",R96=""),"Faltan datos obligatorios",IF(COUNTIF($A$7:$A$106,A96)&gt;1,"Orden duplicado",IF(AND(O96&lt;&gt;"",O96&lt;&gt;"Correcta",O96&lt;&gt;"Primera actividad"),O96,IF(N96="Ventana no válida","Revisar ventana",IF(N96="Ventana incompleta","Completar ventana","Fuera de ventana")))))))</f>
        <v/>
      </c>
      <c r="R96" s="22" t="n"/>
      <c r="S96" s="15" t="n"/>
      <c r="T96" s="21">
        <f>IF(OR(B96="",C96="",'Configuración'!$B$7=""),"",IF('Configuración'!$B$7&gt;=C96,"Pasada",IF('Configuración'!$B$7&gt;=B96,"En curso según hora",IF(ROUND((B96-'Configuración'!$B$7)*1440,0)&lt;='Configuración'!$B$8,"Próxima","Pendiente"))))</f>
        <v/>
      </c>
      <c r="X96">
        <f>IFERROR(INDEX('Configuración'!$D$3:$D$11,ROWS($X$7:X96)),"")</f>
        <v/>
      </c>
      <c r="Y96">
        <f>IFERROR(INDEX('Configuración'!$F$3:$F$7,ROWS($Y$7:Y96)),"")</f>
        <v/>
      </c>
    </row>
    <row r="97" ht="34" customHeight="1">
      <c r="A97" s="13" t="n"/>
      <c r="B97" s="14" t="n"/>
      <c r="C97" s="14" t="n"/>
      <c r="D97" s="15" t="n"/>
      <c r="E97" s="15" t="n"/>
      <c r="F97" s="15" t="n"/>
      <c r="G97" s="15" t="n"/>
      <c r="H97" s="16" t="n"/>
      <c r="I97" s="14" t="n"/>
      <c r="J97" s="14" t="n"/>
      <c r="K97" s="17" t="n"/>
      <c r="L97" s="18">
        <f>IF(OR(B97="",C97=""),"",IF(C97&lt;B97,"",ROUND((C97-B97)*24,2)))</f>
        <v/>
      </c>
      <c r="M97" s="19">
        <f>IF(OR(B97="",ROW()=7),"",IF(C96="","",ROUND((B97-C96)*1440,0)))</f>
        <v/>
      </c>
      <c r="N97" s="20">
        <f>IF(OR(B97="",C97=""),"",IF(OR(AND(I97="",J97&lt;&gt;""),AND(I97&lt;&gt;"",J97="")),"Ventana incompleta",IF(AND(I97&lt;&gt;"",J97&lt;&gt;"",J97&lt;I97),"Ventana no válida",IF(AND(B97&gt;=IF(I97="",'Configuración'!$B$4,I97),C97&lt;=IF(J97="",'Configuración'!$B$5,J97)),"Dentro","Fuera"))))</f>
        <v/>
      </c>
      <c r="O97" s="20">
        <f>IF(OR(A97="",B97="",C97=""),"",IF(C97&lt;B97,"Fin anterior al inicio",IF(ROW()=7,"Primera actividad",IF(OR(A96="",B96="",C96=""),"Revisar fila anterior",IF(A97&lt;=A96,"Orden no ascendente",IF(B97&lt;C96,"Solape",IF(M97&lt;IF(K97="",'Configuración'!$B$6,K97),"Transición insuficiente","Correcta")))))))</f>
        <v/>
      </c>
      <c r="P97" s="21">
        <f>IF(COUNTA(A97:K97,R97:S97)=0,"",IF(OR(A97="",B97="",C97="",D97="",E97="",F97="",G97="",H97="",R97="",COUNTIF($A$7:$A$106,A97)&gt;1,O97="Fin anterior al inicio",O97="Solape",O97="Orden no ascendente",O97="Revisar fila anterior",N97="Ventana no válida"),"Bloqueo",IF(OR(O97="Transición insuficiente",N97="Ventana incompleta",N97="Fuera"),"Atención","Correcto")))</f>
        <v/>
      </c>
      <c r="Q97" s="20">
        <f>IF(P97="","",IF(P97="Correcto","Sin aviso",IF(OR(A97="",B97="",C97="",D97="",E97="",F97="",G97="",H97="",R97=""),"Faltan datos obligatorios",IF(COUNTIF($A$7:$A$106,A97)&gt;1,"Orden duplicado",IF(AND(O97&lt;&gt;"",O97&lt;&gt;"Correcta",O97&lt;&gt;"Primera actividad"),O97,IF(N97="Ventana no válida","Revisar ventana",IF(N97="Ventana incompleta","Completar ventana","Fuera de ventana")))))))</f>
        <v/>
      </c>
      <c r="R97" s="22" t="n"/>
      <c r="S97" s="15" t="n"/>
      <c r="T97" s="21">
        <f>IF(OR(B97="",C97="",'Configuración'!$B$7=""),"",IF('Configuración'!$B$7&gt;=C97,"Pasada",IF('Configuración'!$B$7&gt;=B97,"En curso según hora",IF(ROUND((B97-'Configuración'!$B$7)*1440,0)&lt;='Configuración'!$B$8,"Próxima","Pendiente"))))</f>
        <v/>
      </c>
      <c r="X97">
        <f>IFERROR(INDEX('Configuración'!$D$3:$D$11,ROWS($X$7:X97)),"")</f>
        <v/>
      </c>
      <c r="Y97">
        <f>IFERROR(INDEX('Configuración'!$F$3:$F$7,ROWS($Y$7:Y97)),"")</f>
        <v/>
      </c>
    </row>
    <row r="98" ht="34" customHeight="1">
      <c r="A98" s="13" t="n"/>
      <c r="B98" s="14" t="n"/>
      <c r="C98" s="14" t="n"/>
      <c r="D98" s="15" t="n"/>
      <c r="E98" s="15" t="n"/>
      <c r="F98" s="15" t="n"/>
      <c r="G98" s="15" t="n"/>
      <c r="H98" s="16" t="n"/>
      <c r="I98" s="14" t="n"/>
      <c r="J98" s="14" t="n"/>
      <c r="K98" s="17" t="n"/>
      <c r="L98" s="18">
        <f>IF(OR(B98="",C98=""),"",IF(C98&lt;B98,"",ROUND((C98-B98)*24,2)))</f>
        <v/>
      </c>
      <c r="M98" s="19">
        <f>IF(OR(B98="",ROW()=7),"",IF(C97="","",ROUND((B98-C97)*1440,0)))</f>
        <v/>
      </c>
      <c r="N98" s="20">
        <f>IF(OR(B98="",C98=""),"",IF(OR(AND(I98="",J98&lt;&gt;""),AND(I98&lt;&gt;"",J98="")),"Ventana incompleta",IF(AND(I98&lt;&gt;"",J98&lt;&gt;"",J98&lt;I98),"Ventana no válida",IF(AND(B98&gt;=IF(I98="",'Configuración'!$B$4,I98),C98&lt;=IF(J98="",'Configuración'!$B$5,J98)),"Dentro","Fuera"))))</f>
        <v/>
      </c>
      <c r="O98" s="20">
        <f>IF(OR(A98="",B98="",C98=""),"",IF(C98&lt;B98,"Fin anterior al inicio",IF(ROW()=7,"Primera actividad",IF(OR(A97="",B97="",C97=""),"Revisar fila anterior",IF(A98&lt;=A97,"Orden no ascendente",IF(B98&lt;C97,"Solape",IF(M98&lt;IF(K98="",'Configuración'!$B$6,K98),"Transición insuficiente","Correcta")))))))</f>
        <v/>
      </c>
      <c r="P98" s="21">
        <f>IF(COUNTA(A98:K98,R98:S98)=0,"",IF(OR(A98="",B98="",C98="",D98="",E98="",F98="",G98="",H98="",R98="",COUNTIF($A$7:$A$106,A98)&gt;1,O98="Fin anterior al inicio",O98="Solape",O98="Orden no ascendente",O98="Revisar fila anterior",N98="Ventana no válida"),"Bloqueo",IF(OR(O98="Transición insuficiente",N98="Ventana incompleta",N98="Fuera"),"Atención","Correcto")))</f>
        <v/>
      </c>
      <c r="Q98" s="20">
        <f>IF(P98="","",IF(P98="Correcto","Sin aviso",IF(OR(A98="",B98="",C98="",D98="",E98="",F98="",G98="",H98="",R98=""),"Faltan datos obligatorios",IF(COUNTIF($A$7:$A$106,A98)&gt;1,"Orden duplicado",IF(AND(O98&lt;&gt;"",O98&lt;&gt;"Correcta",O98&lt;&gt;"Primera actividad"),O98,IF(N98="Ventana no válida","Revisar ventana",IF(N98="Ventana incompleta","Completar ventana","Fuera de ventana")))))))</f>
        <v/>
      </c>
      <c r="R98" s="22" t="n"/>
      <c r="S98" s="15" t="n"/>
      <c r="T98" s="21">
        <f>IF(OR(B98="",C98="",'Configuración'!$B$7=""),"",IF('Configuración'!$B$7&gt;=C98,"Pasada",IF('Configuración'!$B$7&gt;=B98,"En curso según hora",IF(ROUND((B98-'Configuración'!$B$7)*1440,0)&lt;='Configuración'!$B$8,"Próxima","Pendiente"))))</f>
        <v/>
      </c>
      <c r="X98">
        <f>IFERROR(INDEX('Configuración'!$D$3:$D$11,ROWS($X$7:X98)),"")</f>
        <v/>
      </c>
      <c r="Y98">
        <f>IFERROR(INDEX('Configuración'!$F$3:$F$7,ROWS($Y$7:Y98)),"")</f>
        <v/>
      </c>
    </row>
    <row r="99" ht="34" customHeight="1">
      <c r="A99" s="13" t="n"/>
      <c r="B99" s="14" t="n"/>
      <c r="C99" s="14" t="n"/>
      <c r="D99" s="15" t="n"/>
      <c r="E99" s="15" t="n"/>
      <c r="F99" s="15" t="n"/>
      <c r="G99" s="15" t="n"/>
      <c r="H99" s="16" t="n"/>
      <c r="I99" s="14" t="n"/>
      <c r="J99" s="14" t="n"/>
      <c r="K99" s="17" t="n"/>
      <c r="L99" s="18">
        <f>IF(OR(B99="",C99=""),"",IF(C99&lt;B99,"",ROUND((C99-B99)*24,2)))</f>
        <v/>
      </c>
      <c r="M99" s="19">
        <f>IF(OR(B99="",ROW()=7),"",IF(C98="","",ROUND((B99-C98)*1440,0)))</f>
        <v/>
      </c>
      <c r="N99" s="20">
        <f>IF(OR(B99="",C99=""),"",IF(OR(AND(I99="",J99&lt;&gt;""),AND(I99&lt;&gt;"",J99="")),"Ventana incompleta",IF(AND(I99&lt;&gt;"",J99&lt;&gt;"",J99&lt;I99),"Ventana no válida",IF(AND(B99&gt;=IF(I99="",'Configuración'!$B$4,I99),C99&lt;=IF(J99="",'Configuración'!$B$5,J99)),"Dentro","Fuera"))))</f>
        <v/>
      </c>
      <c r="O99" s="20">
        <f>IF(OR(A99="",B99="",C99=""),"",IF(C99&lt;B99,"Fin anterior al inicio",IF(ROW()=7,"Primera actividad",IF(OR(A98="",B98="",C98=""),"Revisar fila anterior",IF(A99&lt;=A98,"Orden no ascendente",IF(B99&lt;C98,"Solape",IF(M99&lt;IF(K99="",'Configuración'!$B$6,K99),"Transición insuficiente","Correcta")))))))</f>
        <v/>
      </c>
      <c r="P99" s="21">
        <f>IF(COUNTA(A99:K99,R99:S99)=0,"",IF(OR(A99="",B99="",C99="",D99="",E99="",F99="",G99="",H99="",R99="",COUNTIF($A$7:$A$106,A99)&gt;1,O99="Fin anterior al inicio",O99="Solape",O99="Orden no ascendente",O99="Revisar fila anterior",N99="Ventana no válida"),"Bloqueo",IF(OR(O99="Transición insuficiente",N99="Ventana incompleta",N99="Fuera"),"Atención","Correcto")))</f>
        <v/>
      </c>
      <c r="Q99" s="20">
        <f>IF(P99="","",IF(P99="Correcto","Sin aviso",IF(OR(A99="",B99="",C99="",D99="",E99="",F99="",G99="",H99="",R99=""),"Faltan datos obligatorios",IF(COUNTIF($A$7:$A$106,A99)&gt;1,"Orden duplicado",IF(AND(O99&lt;&gt;"",O99&lt;&gt;"Correcta",O99&lt;&gt;"Primera actividad"),O99,IF(N99="Ventana no válida","Revisar ventana",IF(N99="Ventana incompleta","Completar ventana","Fuera de ventana")))))))</f>
        <v/>
      </c>
      <c r="R99" s="22" t="n"/>
      <c r="S99" s="15" t="n"/>
      <c r="T99" s="21">
        <f>IF(OR(B99="",C99="",'Configuración'!$B$7=""),"",IF('Configuración'!$B$7&gt;=C99,"Pasada",IF('Configuración'!$B$7&gt;=B99,"En curso según hora",IF(ROUND((B99-'Configuración'!$B$7)*1440,0)&lt;='Configuración'!$B$8,"Próxima","Pendiente"))))</f>
        <v/>
      </c>
      <c r="X99">
        <f>IFERROR(INDEX('Configuración'!$D$3:$D$11,ROWS($X$7:X99)),"")</f>
        <v/>
      </c>
      <c r="Y99">
        <f>IFERROR(INDEX('Configuración'!$F$3:$F$7,ROWS($Y$7:Y99)),"")</f>
        <v/>
      </c>
    </row>
    <row r="100" ht="34" customHeight="1">
      <c r="A100" s="13" t="n"/>
      <c r="B100" s="14" t="n"/>
      <c r="C100" s="14" t="n"/>
      <c r="D100" s="15" t="n"/>
      <c r="E100" s="15" t="n"/>
      <c r="F100" s="15" t="n"/>
      <c r="G100" s="15" t="n"/>
      <c r="H100" s="16" t="n"/>
      <c r="I100" s="14" t="n"/>
      <c r="J100" s="14" t="n"/>
      <c r="K100" s="17" t="n"/>
      <c r="L100" s="18">
        <f>IF(OR(B100="",C100=""),"",IF(C100&lt;B100,"",ROUND((C100-B100)*24,2)))</f>
        <v/>
      </c>
      <c r="M100" s="19">
        <f>IF(OR(B100="",ROW()=7),"",IF(C99="","",ROUND((B100-C99)*1440,0)))</f>
        <v/>
      </c>
      <c r="N100" s="20">
        <f>IF(OR(B100="",C100=""),"",IF(OR(AND(I100="",J100&lt;&gt;""),AND(I100&lt;&gt;"",J100="")),"Ventana incompleta",IF(AND(I100&lt;&gt;"",J100&lt;&gt;"",J100&lt;I100),"Ventana no válida",IF(AND(B100&gt;=IF(I100="",'Configuración'!$B$4,I100),C100&lt;=IF(J100="",'Configuración'!$B$5,J100)),"Dentro","Fuera"))))</f>
        <v/>
      </c>
      <c r="O100" s="20">
        <f>IF(OR(A100="",B100="",C100=""),"",IF(C100&lt;B100,"Fin anterior al inicio",IF(ROW()=7,"Primera actividad",IF(OR(A99="",B99="",C99=""),"Revisar fila anterior",IF(A100&lt;=A99,"Orden no ascendente",IF(B100&lt;C99,"Solape",IF(M100&lt;IF(K100="",'Configuración'!$B$6,K100),"Transición insuficiente","Correcta")))))))</f>
        <v/>
      </c>
      <c r="P100" s="21">
        <f>IF(COUNTA(A100:K100,R100:S100)=0,"",IF(OR(A100="",B100="",C100="",D100="",E100="",F100="",G100="",H100="",R100="",COUNTIF($A$7:$A$106,A100)&gt;1,O100="Fin anterior al inicio",O100="Solape",O100="Orden no ascendente",O100="Revisar fila anterior",N100="Ventana no válida"),"Bloqueo",IF(OR(O100="Transición insuficiente",N100="Ventana incompleta",N100="Fuera"),"Atención","Correcto")))</f>
        <v/>
      </c>
      <c r="Q100" s="20">
        <f>IF(P100="","",IF(P100="Correcto","Sin aviso",IF(OR(A100="",B100="",C100="",D100="",E100="",F100="",G100="",H100="",R100=""),"Faltan datos obligatorios",IF(COUNTIF($A$7:$A$106,A100)&gt;1,"Orden duplicado",IF(AND(O100&lt;&gt;"",O100&lt;&gt;"Correcta",O100&lt;&gt;"Primera actividad"),O100,IF(N100="Ventana no válida","Revisar ventana",IF(N100="Ventana incompleta","Completar ventana","Fuera de ventana")))))))</f>
        <v/>
      </c>
      <c r="R100" s="22" t="n"/>
      <c r="S100" s="15" t="n"/>
      <c r="T100" s="21">
        <f>IF(OR(B100="",C100="",'Configuración'!$B$7=""),"",IF('Configuración'!$B$7&gt;=C100,"Pasada",IF('Configuración'!$B$7&gt;=B100,"En curso según hora",IF(ROUND((B100-'Configuración'!$B$7)*1440,0)&lt;='Configuración'!$B$8,"Próxima","Pendiente"))))</f>
        <v/>
      </c>
      <c r="X100">
        <f>IFERROR(INDEX('Configuración'!$D$3:$D$11,ROWS($X$7:X100)),"")</f>
        <v/>
      </c>
      <c r="Y100">
        <f>IFERROR(INDEX('Configuración'!$F$3:$F$7,ROWS($Y$7:Y100)),"")</f>
        <v/>
      </c>
    </row>
    <row r="101" ht="34" customHeight="1">
      <c r="A101" s="13" t="n"/>
      <c r="B101" s="14" t="n"/>
      <c r="C101" s="14" t="n"/>
      <c r="D101" s="15" t="n"/>
      <c r="E101" s="15" t="n"/>
      <c r="F101" s="15" t="n"/>
      <c r="G101" s="15" t="n"/>
      <c r="H101" s="16" t="n"/>
      <c r="I101" s="14" t="n"/>
      <c r="J101" s="14" t="n"/>
      <c r="K101" s="17" t="n"/>
      <c r="L101" s="18">
        <f>IF(OR(B101="",C101=""),"",IF(C101&lt;B101,"",ROUND((C101-B101)*24,2)))</f>
        <v/>
      </c>
      <c r="M101" s="19">
        <f>IF(OR(B101="",ROW()=7),"",IF(C100="","",ROUND((B101-C100)*1440,0)))</f>
        <v/>
      </c>
      <c r="N101" s="20">
        <f>IF(OR(B101="",C101=""),"",IF(OR(AND(I101="",J101&lt;&gt;""),AND(I101&lt;&gt;"",J101="")),"Ventana incompleta",IF(AND(I101&lt;&gt;"",J101&lt;&gt;"",J101&lt;I101),"Ventana no válida",IF(AND(B101&gt;=IF(I101="",'Configuración'!$B$4,I101),C101&lt;=IF(J101="",'Configuración'!$B$5,J101)),"Dentro","Fuera"))))</f>
        <v/>
      </c>
      <c r="O101" s="20">
        <f>IF(OR(A101="",B101="",C101=""),"",IF(C101&lt;B101,"Fin anterior al inicio",IF(ROW()=7,"Primera actividad",IF(OR(A100="",B100="",C100=""),"Revisar fila anterior",IF(A101&lt;=A100,"Orden no ascendente",IF(B101&lt;C100,"Solape",IF(M101&lt;IF(K101="",'Configuración'!$B$6,K101),"Transición insuficiente","Correcta")))))))</f>
        <v/>
      </c>
      <c r="P101" s="21">
        <f>IF(COUNTA(A101:K101,R101:S101)=0,"",IF(OR(A101="",B101="",C101="",D101="",E101="",F101="",G101="",H101="",R101="",COUNTIF($A$7:$A$106,A101)&gt;1,O101="Fin anterior al inicio",O101="Solape",O101="Orden no ascendente",O101="Revisar fila anterior",N101="Ventana no válida"),"Bloqueo",IF(OR(O101="Transición insuficiente",N101="Ventana incompleta",N101="Fuera"),"Atención","Correcto")))</f>
        <v/>
      </c>
      <c r="Q101" s="20">
        <f>IF(P101="","",IF(P101="Correcto","Sin aviso",IF(OR(A101="",B101="",C101="",D101="",E101="",F101="",G101="",H101="",R101=""),"Faltan datos obligatorios",IF(COUNTIF($A$7:$A$106,A101)&gt;1,"Orden duplicado",IF(AND(O101&lt;&gt;"",O101&lt;&gt;"Correcta",O101&lt;&gt;"Primera actividad"),O101,IF(N101="Ventana no válida","Revisar ventana",IF(N101="Ventana incompleta","Completar ventana","Fuera de ventana")))))))</f>
        <v/>
      </c>
      <c r="R101" s="22" t="n"/>
      <c r="S101" s="15" t="n"/>
      <c r="T101" s="21">
        <f>IF(OR(B101="",C101="",'Configuración'!$B$7=""),"",IF('Configuración'!$B$7&gt;=C101,"Pasada",IF('Configuración'!$B$7&gt;=B101,"En curso según hora",IF(ROUND((B101-'Configuración'!$B$7)*1440,0)&lt;='Configuración'!$B$8,"Próxima","Pendiente"))))</f>
        <v/>
      </c>
      <c r="X101">
        <f>IFERROR(INDEX('Configuración'!$D$3:$D$11,ROWS($X$7:X101)),"")</f>
        <v/>
      </c>
      <c r="Y101">
        <f>IFERROR(INDEX('Configuración'!$F$3:$F$7,ROWS($Y$7:Y101)),"")</f>
        <v/>
      </c>
    </row>
    <row r="102" ht="34" customHeight="1">
      <c r="A102" s="13" t="n"/>
      <c r="B102" s="14" t="n"/>
      <c r="C102" s="14" t="n"/>
      <c r="D102" s="15" t="n"/>
      <c r="E102" s="15" t="n"/>
      <c r="F102" s="15" t="n"/>
      <c r="G102" s="15" t="n"/>
      <c r="H102" s="16" t="n"/>
      <c r="I102" s="14" t="n"/>
      <c r="J102" s="14" t="n"/>
      <c r="K102" s="17" t="n"/>
      <c r="L102" s="18">
        <f>IF(OR(B102="",C102=""),"",IF(C102&lt;B102,"",ROUND((C102-B102)*24,2)))</f>
        <v/>
      </c>
      <c r="M102" s="19">
        <f>IF(OR(B102="",ROW()=7),"",IF(C101="","",ROUND((B102-C101)*1440,0)))</f>
        <v/>
      </c>
      <c r="N102" s="20">
        <f>IF(OR(B102="",C102=""),"",IF(OR(AND(I102="",J102&lt;&gt;""),AND(I102&lt;&gt;"",J102="")),"Ventana incompleta",IF(AND(I102&lt;&gt;"",J102&lt;&gt;"",J102&lt;I102),"Ventana no válida",IF(AND(B102&gt;=IF(I102="",'Configuración'!$B$4,I102),C102&lt;=IF(J102="",'Configuración'!$B$5,J102)),"Dentro","Fuera"))))</f>
        <v/>
      </c>
      <c r="O102" s="20">
        <f>IF(OR(A102="",B102="",C102=""),"",IF(C102&lt;B102,"Fin anterior al inicio",IF(ROW()=7,"Primera actividad",IF(OR(A101="",B101="",C101=""),"Revisar fila anterior",IF(A102&lt;=A101,"Orden no ascendente",IF(B102&lt;C101,"Solape",IF(M102&lt;IF(K102="",'Configuración'!$B$6,K102),"Transición insuficiente","Correcta")))))))</f>
        <v/>
      </c>
      <c r="P102" s="21">
        <f>IF(COUNTA(A102:K102,R102:S102)=0,"",IF(OR(A102="",B102="",C102="",D102="",E102="",F102="",G102="",H102="",R102="",COUNTIF($A$7:$A$106,A102)&gt;1,O102="Fin anterior al inicio",O102="Solape",O102="Orden no ascendente",O102="Revisar fila anterior",N102="Ventana no válida"),"Bloqueo",IF(OR(O102="Transición insuficiente",N102="Ventana incompleta",N102="Fuera"),"Atención","Correcto")))</f>
        <v/>
      </c>
      <c r="Q102" s="20">
        <f>IF(P102="","",IF(P102="Correcto","Sin aviso",IF(OR(A102="",B102="",C102="",D102="",E102="",F102="",G102="",H102="",R102=""),"Faltan datos obligatorios",IF(COUNTIF($A$7:$A$106,A102)&gt;1,"Orden duplicado",IF(AND(O102&lt;&gt;"",O102&lt;&gt;"Correcta",O102&lt;&gt;"Primera actividad"),O102,IF(N102="Ventana no válida","Revisar ventana",IF(N102="Ventana incompleta","Completar ventana","Fuera de ventana")))))))</f>
        <v/>
      </c>
      <c r="R102" s="22" t="n"/>
      <c r="S102" s="15" t="n"/>
      <c r="T102" s="21">
        <f>IF(OR(B102="",C102="",'Configuración'!$B$7=""),"",IF('Configuración'!$B$7&gt;=C102,"Pasada",IF('Configuración'!$B$7&gt;=B102,"En curso según hora",IF(ROUND((B102-'Configuración'!$B$7)*1440,0)&lt;='Configuración'!$B$8,"Próxima","Pendiente"))))</f>
        <v/>
      </c>
      <c r="X102">
        <f>IFERROR(INDEX('Configuración'!$D$3:$D$11,ROWS($X$7:X102)),"")</f>
        <v/>
      </c>
      <c r="Y102">
        <f>IFERROR(INDEX('Configuración'!$F$3:$F$7,ROWS($Y$7:Y102)),"")</f>
        <v/>
      </c>
    </row>
    <row r="103" ht="34" customHeight="1">
      <c r="A103" s="13" t="n"/>
      <c r="B103" s="14" t="n"/>
      <c r="C103" s="14" t="n"/>
      <c r="D103" s="15" t="n"/>
      <c r="E103" s="15" t="n"/>
      <c r="F103" s="15" t="n"/>
      <c r="G103" s="15" t="n"/>
      <c r="H103" s="16" t="n"/>
      <c r="I103" s="14" t="n"/>
      <c r="J103" s="14" t="n"/>
      <c r="K103" s="17" t="n"/>
      <c r="L103" s="18">
        <f>IF(OR(B103="",C103=""),"",IF(C103&lt;B103,"",ROUND((C103-B103)*24,2)))</f>
        <v/>
      </c>
      <c r="M103" s="19">
        <f>IF(OR(B103="",ROW()=7),"",IF(C102="","",ROUND((B103-C102)*1440,0)))</f>
        <v/>
      </c>
      <c r="N103" s="20">
        <f>IF(OR(B103="",C103=""),"",IF(OR(AND(I103="",J103&lt;&gt;""),AND(I103&lt;&gt;"",J103="")),"Ventana incompleta",IF(AND(I103&lt;&gt;"",J103&lt;&gt;"",J103&lt;I103),"Ventana no válida",IF(AND(B103&gt;=IF(I103="",'Configuración'!$B$4,I103),C103&lt;=IF(J103="",'Configuración'!$B$5,J103)),"Dentro","Fuera"))))</f>
        <v/>
      </c>
      <c r="O103" s="20">
        <f>IF(OR(A103="",B103="",C103=""),"",IF(C103&lt;B103,"Fin anterior al inicio",IF(ROW()=7,"Primera actividad",IF(OR(A102="",B102="",C102=""),"Revisar fila anterior",IF(A103&lt;=A102,"Orden no ascendente",IF(B103&lt;C102,"Solape",IF(M103&lt;IF(K103="",'Configuración'!$B$6,K103),"Transición insuficiente","Correcta")))))))</f>
        <v/>
      </c>
      <c r="P103" s="21">
        <f>IF(COUNTA(A103:K103,R103:S103)=0,"",IF(OR(A103="",B103="",C103="",D103="",E103="",F103="",G103="",H103="",R103="",COUNTIF($A$7:$A$106,A103)&gt;1,O103="Fin anterior al inicio",O103="Solape",O103="Orden no ascendente",O103="Revisar fila anterior",N103="Ventana no válida"),"Bloqueo",IF(OR(O103="Transición insuficiente",N103="Ventana incompleta",N103="Fuera"),"Atención","Correcto")))</f>
        <v/>
      </c>
      <c r="Q103" s="20">
        <f>IF(P103="","",IF(P103="Correcto","Sin aviso",IF(OR(A103="",B103="",C103="",D103="",E103="",F103="",G103="",H103="",R103=""),"Faltan datos obligatorios",IF(COUNTIF($A$7:$A$106,A103)&gt;1,"Orden duplicado",IF(AND(O103&lt;&gt;"",O103&lt;&gt;"Correcta",O103&lt;&gt;"Primera actividad"),O103,IF(N103="Ventana no válida","Revisar ventana",IF(N103="Ventana incompleta","Completar ventana","Fuera de ventana")))))))</f>
        <v/>
      </c>
      <c r="R103" s="22" t="n"/>
      <c r="S103" s="15" t="n"/>
      <c r="T103" s="21">
        <f>IF(OR(B103="",C103="",'Configuración'!$B$7=""),"",IF('Configuración'!$B$7&gt;=C103,"Pasada",IF('Configuración'!$B$7&gt;=B103,"En curso según hora",IF(ROUND((B103-'Configuración'!$B$7)*1440,0)&lt;='Configuración'!$B$8,"Próxima","Pendiente"))))</f>
        <v/>
      </c>
      <c r="X103">
        <f>IFERROR(INDEX('Configuración'!$D$3:$D$11,ROWS($X$7:X103)),"")</f>
        <v/>
      </c>
      <c r="Y103">
        <f>IFERROR(INDEX('Configuración'!$F$3:$F$7,ROWS($Y$7:Y103)),"")</f>
        <v/>
      </c>
    </row>
    <row r="104" ht="34" customHeight="1">
      <c r="A104" s="13" t="n"/>
      <c r="B104" s="14" t="n"/>
      <c r="C104" s="14" t="n"/>
      <c r="D104" s="15" t="n"/>
      <c r="E104" s="15" t="n"/>
      <c r="F104" s="15" t="n"/>
      <c r="G104" s="15" t="n"/>
      <c r="H104" s="16" t="n"/>
      <c r="I104" s="14" t="n"/>
      <c r="J104" s="14" t="n"/>
      <c r="K104" s="17" t="n"/>
      <c r="L104" s="18">
        <f>IF(OR(B104="",C104=""),"",IF(C104&lt;B104,"",ROUND((C104-B104)*24,2)))</f>
        <v/>
      </c>
      <c r="M104" s="19">
        <f>IF(OR(B104="",ROW()=7),"",IF(C103="","",ROUND((B104-C103)*1440,0)))</f>
        <v/>
      </c>
      <c r="N104" s="20">
        <f>IF(OR(B104="",C104=""),"",IF(OR(AND(I104="",J104&lt;&gt;""),AND(I104&lt;&gt;"",J104="")),"Ventana incompleta",IF(AND(I104&lt;&gt;"",J104&lt;&gt;"",J104&lt;I104),"Ventana no válida",IF(AND(B104&gt;=IF(I104="",'Configuración'!$B$4,I104),C104&lt;=IF(J104="",'Configuración'!$B$5,J104)),"Dentro","Fuera"))))</f>
        <v/>
      </c>
      <c r="O104" s="20">
        <f>IF(OR(A104="",B104="",C104=""),"",IF(C104&lt;B104,"Fin anterior al inicio",IF(ROW()=7,"Primera actividad",IF(OR(A103="",B103="",C103=""),"Revisar fila anterior",IF(A104&lt;=A103,"Orden no ascendente",IF(B104&lt;C103,"Solape",IF(M104&lt;IF(K104="",'Configuración'!$B$6,K104),"Transición insuficiente","Correcta")))))))</f>
        <v/>
      </c>
      <c r="P104" s="21">
        <f>IF(COUNTA(A104:K104,R104:S104)=0,"",IF(OR(A104="",B104="",C104="",D104="",E104="",F104="",G104="",H104="",R104="",COUNTIF($A$7:$A$106,A104)&gt;1,O104="Fin anterior al inicio",O104="Solape",O104="Orden no ascendente",O104="Revisar fila anterior",N104="Ventana no válida"),"Bloqueo",IF(OR(O104="Transición insuficiente",N104="Ventana incompleta",N104="Fuera"),"Atención","Correcto")))</f>
        <v/>
      </c>
      <c r="Q104" s="20">
        <f>IF(P104="","",IF(P104="Correcto","Sin aviso",IF(OR(A104="",B104="",C104="",D104="",E104="",F104="",G104="",H104="",R104=""),"Faltan datos obligatorios",IF(COUNTIF($A$7:$A$106,A104)&gt;1,"Orden duplicado",IF(AND(O104&lt;&gt;"",O104&lt;&gt;"Correcta",O104&lt;&gt;"Primera actividad"),O104,IF(N104="Ventana no válida","Revisar ventana",IF(N104="Ventana incompleta","Completar ventana","Fuera de ventana")))))))</f>
        <v/>
      </c>
      <c r="R104" s="22" t="n"/>
      <c r="S104" s="15" t="n"/>
      <c r="T104" s="21">
        <f>IF(OR(B104="",C104="",'Configuración'!$B$7=""),"",IF('Configuración'!$B$7&gt;=C104,"Pasada",IF('Configuración'!$B$7&gt;=B104,"En curso según hora",IF(ROUND((B104-'Configuración'!$B$7)*1440,0)&lt;='Configuración'!$B$8,"Próxima","Pendiente"))))</f>
        <v/>
      </c>
      <c r="X104">
        <f>IFERROR(INDEX('Configuración'!$D$3:$D$11,ROWS($X$7:X104)),"")</f>
        <v/>
      </c>
      <c r="Y104">
        <f>IFERROR(INDEX('Configuración'!$F$3:$F$7,ROWS($Y$7:Y104)),"")</f>
        <v/>
      </c>
    </row>
    <row r="105" ht="34" customHeight="1">
      <c r="A105" s="13" t="n"/>
      <c r="B105" s="14" t="n"/>
      <c r="C105" s="14" t="n"/>
      <c r="D105" s="15" t="n"/>
      <c r="E105" s="15" t="n"/>
      <c r="F105" s="15" t="n"/>
      <c r="G105" s="15" t="n"/>
      <c r="H105" s="16" t="n"/>
      <c r="I105" s="14" t="n"/>
      <c r="J105" s="14" t="n"/>
      <c r="K105" s="17" t="n"/>
      <c r="L105" s="18">
        <f>IF(OR(B105="",C105=""),"",IF(C105&lt;B105,"",ROUND((C105-B105)*24,2)))</f>
        <v/>
      </c>
      <c r="M105" s="19">
        <f>IF(OR(B105="",ROW()=7),"",IF(C104="","",ROUND((B105-C104)*1440,0)))</f>
        <v/>
      </c>
      <c r="N105" s="20">
        <f>IF(OR(B105="",C105=""),"",IF(OR(AND(I105="",J105&lt;&gt;""),AND(I105&lt;&gt;"",J105="")),"Ventana incompleta",IF(AND(I105&lt;&gt;"",J105&lt;&gt;"",J105&lt;I105),"Ventana no válida",IF(AND(B105&gt;=IF(I105="",'Configuración'!$B$4,I105),C105&lt;=IF(J105="",'Configuración'!$B$5,J105)),"Dentro","Fuera"))))</f>
        <v/>
      </c>
      <c r="O105" s="20">
        <f>IF(OR(A105="",B105="",C105=""),"",IF(C105&lt;B105,"Fin anterior al inicio",IF(ROW()=7,"Primera actividad",IF(OR(A104="",B104="",C104=""),"Revisar fila anterior",IF(A105&lt;=A104,"Orden no ascendente",IF(B105&lt;C104,"Solape",IF(M105&lt;IF(K105="",'Configuración'!$B$6,K105),"Transición insuficiente","Correcta")))))))</f>
        <v/>
      </c>
      <c r="P105" s="21">
        <f>IF(COUNTA(A105:K105,R105:S105)=0,"",IF(OR(A105="",B105="",C105="",D105="",E105="",F105="",G105="",H105="",R105="",COUNTIF($A$7:$A$106,A105)&gt;1,O105="Fin anterior al inicio",O105="Solape",O105="Orden no ascendente",O105="Revisar fila anterior",N105="Ventana no válida"),"Bloqueo",IF(OR(O105="Transición insuficiente",N105="Ventana incompleta",N105="Fuera"),"Atención","Correcto")))</f>
        <v/>
      </c>
      <c r="Q105" s="20">
        <f>IF(P105="","",IF(P105="Correcto","Sin aviso",IF(OR(A105="",B105="",C105="",D105="",E105="",F105="",G105="",H105="",R105=""),"Faltan datos obligatorios",IF(COUNTIF($A$7:$A$106,A105)&gt;1,"Orden duplicado",IF(AND(O105&lt;&gt;"",O105&lt;&gt;"Correcta",O105&lt;&gt;"Primera actividad"),O105,IF(N105="Ventana no válida","Revisar ventana",IF(N105="Ventana incompleta","Completar ventana","Fuera de ventana")))))))</f>
        <v/>
      </c>
      <c r="R105" s="22" t="n"/>
      <c r="S105" s="15" t="n"/>
      <c r="T105" s="21">
        <f>IF(OR(B105="",C105="",'Configuración'!$B$7=""),"",IF('Configuración'!$B$7&gt;=C105,"Pasada",IF('Configuración'!$B$7&gt;=B105,"En curso según hora",IF(ROUND((B105-'Configuración'!$B$7)*1440,0)&lt;='Configuración'!$B$8,"Próxima","Pendiente"))))</f>
        <v/>
      </c>
      <c r="X105">
        <f>IFERROR(INDEX('Configuración'!$D$3:$D$11,ROWS($X$7:X105)),"")</f>
        <v/>
      </c>
      <c r="Y105">
        <f>IFERROR(INDEX('Configuración'!$F$3:$F$7,ROWS($Y$7:Y105)),"")</f>
        <v/>
      </c>
    </row>
    <row r="106" ht="34" customHeight="1">
      <c r="A106" s="13" t="n"/>
      <c r="B106" s="14" t="n"/>
      <c r="C106" s="14" t="n"/>
      <c r="D106" s="15" t="n"/>
      <c r="E106" s="15" t="n"/>
      <c r="F106" s="15" t="n"/>
      <c r="G106" s="15" t="n"/>
      <c r="H106" s="16" t="n"/>
      <c r="I106" s="14" t="n"/>
      <c r="J106" s="14" t="n"/>
      <c r="K106" s="17" t="n"/>
      <c r="L106" s="18">
        <f>IF(OR(B106="",C106=""),"",IF(C106&lt;B106,"",ROUND((C106-B106)*24,2)))</f>
        <v/>
      </c>
      <c r="M106" s="19">
        <f>IF(OR(B106="",ROW()=7),"",IF(C105="","",ROUND((B106-C105)*1440,0)))</f>
        <v/>
      </c>
      <c r="N106" s="20">
        <f>IF(OR(B106="",C106=""),"",IF(OR(AND(I106="",J106&lt;&gt;""),AND(I106&lt;&gt;"",J106="")),"Ventana incompleta",IF(AND(I106&lt;&gt;"",J106&lt;&gt;"",J106&lt;I106),"Ventana no válida",IF(AND(B106&gt;=IF(I106="",'Configuración'!$B$4,I106),C106&lt;=IF(J106="",'Configuración'!$B$5,J106)),"Dentro","Fuera"))))</f>
        <v/>
      </c>
      <c r="O106" s="20">
        <f>IF(OR(A106="",B106="",C106=""),"",IF(C106&lt;B106,"Fin anterior al inicio",IF(ROW()=7,"Primera actividad",IF(OR(A105="",B105="",C105=""),"Revisar fila anterior",IF(A106&lt;=A105,"Orden no ascendente",IF(B106&lt;C105,"Solape",IF(M106&lt;IF(K106="",'Configuración'!$B$6,K106),"Transición insuficiente","Correcta")))))))</f>
        <v/>
      </c>
      <c r="P106" s="21">
        <f>IF(COUNTA(A106:K106,R106:S106)=0,"",IF(OR(A106="",B106="",C106="",D106="",E106="",F106="",G106="",H106="",R106="",COUNTIF($A$7:$A$106,A106)&gt;1,O106="Fin anterior al inicio",O106="Solape",O106="Orden no ascendente",O106="Revisar fila anterior",N106="Ventana no válida"),"Bloqueo",IF(OR(O106="Transición insuficiente",N106="Ventana incompleta",N106="Fuera"),"Atención","Correcto")))</f>
        <v/>
      </c>
      <c r="Q106" s="20">
        <f>IF(P106="","",IF(P106="Correcto","Sin aviso",IF(OR(A106="",B106="",C106="",D106="",E106="",F106="",G106="",H106="",R106=""),"Faltan datos obligatorios",IF(COUNTIF($A$7:$A$106,A106)&gt;1,"Orden duplicado",IF(AND(O106&lt;&gt;"",O106&lt;&gt;"Correcta",O106&lt;&gt;"Primera actividad"),O106,IF(N106="Ventana no válida","Revisar ventana",IF(N106="Ventana incompleta","Completar ventana","Fuera de ventana")))))))</f>
        <v/>
      </c>
      <c r="R106" s="22" t="n"/>
      <c r="S106" s="15" t="n"/>
      <c r="T106" s="21">
        <f>IF(OR(B106="",C106="",'Configuración'!$B$7=""),"",IF('Configuración'!$B$7&gt;=C106,"Pasada",IF('Configuración'!$B$7&gt;=B106,"En curso según hora",IF(ROUND((B106-'Configuración'!$B$7)*1440,0)&lt;='Configuración'!$B$8,"Próxima","Pendiente"))))</f>
        <v/>
      </c>
      <c r="X106">
        <f>IFERROR(INDEX('Configuración'!$D$3:$D$11,ROWS($X$7:X106)),"")</f>
        <v/>
      </c>
      <c r="Y106">
        <f>IFERROR(INDEX('Configuración'!$F$3:$F$7,ROWS($Y$7:Y106)),"")</f>
        <v/>
      </c>
    </row>
  </sheetData>
  <autoFilter ref="A6:T106"/>
  <mergeCells count="1">
    <mergeCell ref="A1:T1"/>
  </mergeCells>
  <conditionalFormatting sqref="A7:T106">
    <cfRule type="expression" priority="1" dxfId="3" stopIfTrue="1">
      <formula>$P7="Bloqueo"</formula>
    </cfRule>
    <cfRule type="expression" priority="4" dxfId="4" stopIfTrue="1">
      <formula>$P7="Atención"</formula>
    </cfRule>
  </conditionalFormatting>
  <conditionalFormatting sqref="T7:T106">
    <cfRule type="expression" priority="2" dxfId="5" stopIfTrue="1">
      <formula>$T7="En curso según hora"</formula>
    </cfRule>
    <cfRule type="expression" priority="3" dxfId="6" stopIfTrue="1">
      <formula>$T7="Próxima"</formula>
    </cfRule>
  </conditionalFormatting>
  <conditionalFormatting sqref="P7:P106">
    <cfRule type="expression" priority="5" dxfId="7" stopIfTrue="1">
      <formula>$P7="Correcto"</formula>
    </cfRule>
  </conditionalFormatting>
  <conditionalFormatting sqref="A7:A106">
    <cfRule type="expression" priority="6" dxfId="8" stopIfTrue="1">
      <formula>AND($A7&lt;&gt;"",COUNTIF($A$7:$A$106,$A7)&gt;1)</formula>
    </cfRule>
  </conditionalFormatting>
  <dataValidations count="13">
    <dataValidation sqref="A7:A106" showDropDown="0" showInputMessage="0" showErrorMessage="1" allowBlank="0" errorTitle="Valor no válido" error="Revise el valor introducido y el formato de la celda." type="whole" operator="between">
      <formula1>1</formula1>
      <formula2>100</formula2>
    </dataValidation>
    <dataValidation sqref="B7:B106" showDropDown="0" showInputMessage="0" showErrorMessage="1" allowBlank="0" errorTitle="Valor no válido" error="Revise el valor introducido y el formato de la celda." type="custom">
      <formula1>=OR(B7="",AND(ISNUMBER(B7),B7&gt;=$H$3,B7&lt;=$K$3))</formula1>
    </dataValidation>
    <dataValidation sqref="C7:C106" showDropDown="0" showInputMessage="0" showErrorMessage="1" allowBlank="0" errorTitle="Valor no válido" error="Revise el valor introducido y el formato de la celda." type="custom">
      <formula1>=OR(C7="",AND(B7&lt;&gt;"",ISNUMBER(C7),C7&gt;=B7,C7&lt;=$K$3))</formula1>
    </dataValidation>
    <dataValidation sqref="D7:D106" showDropDown="0" showInputMessage="0" showErrorMessage="1" allowBlank="0" errorTitle="Valor no válido" error="Revise el valor introducido y el formato de la celda." type="list">
      <formula1>$X$7:$X$15</formula1>
    </dataValidation>
    <dataValidation sqref="E7:E106" showDropDown="0" showInputMessage="0" showErrorMessage="1" allowBlank="0" errorTitle="Valor no válido" error="Revise el valor introducido y el formato de la celda." type="textLength" operator="lessThanOrEqual">
      <formula1>100</formula1>
    </dataValidation>
    <dataValidation sqref="F7:F106" showDropDown="0" showInputMessage="0" showErrorMessage="1" allowBlank="0" errorTitle="Valor no válido" error="Revise el valor introducido y el formato de la celda." type="textLength" operator="lessThanOrEqual">
      <formula1>120</formula1>
    </dataValidation>
    <dataValidation sqref="G7:G106" showDropDown="0" showInputMessage="1" showErrorMessage="1" allowBlank="0" errorTitle="Valor no válido" error="Revise el valor introducido y el formato de la celda." promptTitle="Rol o alias" prompt="Introduzca solo un rol o alias ficticio, sin datos de contacto." type="textLength" operator="lessThanOrEqual">
      <formula1>60</formula1>
    </dataValidation>
    <dataValidation sqref="H7:H106" showDropDown="0" showInputMessage="0" showErrorMessage="1" allowBlank="0" errorTitle="Valor no válido" error="Revise el valor introducido y el formato de la celda." type="whole" operator="between">
      <formula1>1</formula1>
      <formula2>999</formula2>
    </dataValidation>
    <dataValidation sqref="I7:I106" showDropDown="0" showInputMessage="0" showErrorMessage="1" allowBlank="0" errorTitle="Valor no válido" error="Revise el valor introducido y el formato de la celda." type="custom">
      <formula1>=OR(I7="",AND(ISNUMBER(I7),I7&gt;=0,I7&lt;1))</formula1>
    </dataValidation>
    <dataValidation sqref="J7:J106" showDropDown="0" showInputMessage="0" showErrorMessage="1" allowBlank="0" errorTitle="Valor no válido" error="Revise el valor introducido y el formato de la celda." type="custom">
      <formula1>=OR(J7="",AND(ISNUMBER(J7),J7&gt;=0,J7&lt;1,OR(I7="",J7&gt;=I7)))</formula1>
    </dataValidation>
    <dataValidation sqref="K7:K106" showDropDown="0" showInputMessage="0" showErrorMessage="1" allowBlank="0" errorTitle="Valor no válido" error="Revise el valor introducido y el formato de la celda." type="whole" operator="between">
      <formula1>0</formula1>
      <formula2>240</formula2>
    </dataValidation>
    <dataValidation sqref="R7:R106" showDropDown="0" showInputMessage="0" showErrorMessage="1" allowBlank="0" errorTitle="Valor no válido" error="Revise el valor introducido y el formato de la celda." type="list">
      <formula1>$Y$7:$Y$11</formula1>
    </dataValidation>
    <dataValidation sqref="S7:S106" showDropDown="0" showInputMessage="0" showErrorMessage="1" allowBlank="0" errorTitle="Valor no válido" error="Revise el valor introducido y el formato de la celda." type="textLength" operator="lessThanOrEqual">
      <formula1>250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31" customWidth="1" min="2" max="2"/>
    <col width="3" customWidth="1" min="3" max="3"/>
    <col width="25" customWidth="1" min="4" max="4"/>
    <col width="48" customWidth="1" min="5" max="5"/>
    <col width="24" customWidth="1" min="6" max="6"/>
  </cols>
  <sheetData>
    <row r="1" ht="28" customHeight="1">
      <c r="A1" s="1" t="inlineStr">
        <is>
          <t>Configuración del cronograma diario</t>
        </is>
      </c>
      <c r="B1" s="29" t="n"/>
      <c r="C1" s="29" t="n"/>
      <c r="D1" s="29" t="n"/>
      <c r="E1" s="29" t="n"/>
      <c r="F1" s="30" t="n"/>
    </row>
    <row r="2">
      <c r="A2" s="23" t="inlineStr">
        <is>
          <t>Nombre de jornada</t>
        </is>
      </c>
      <c r="B2" s="15" t="inlineStr">
        <is>
          <t>Jornada demostrativa Costa Imaginaria</t>
        </is>
      </c>
      <c r="D2" s="2" t="inlineStr">
        <is>
          <t>Tipos de actividad</t>
        </is>
      </c>
      <c r="F2" s="2" t="inlineStr">
        <is>
          <t>Estados operativos</t>
        </is>
      </c>
    </row>
    <row r="3">
      <c r="A3" s="23" t="inlineStr">
        <is>
          <t>Fecha de jornada</t>
        </is>
      </c>
      <c r="B3" s="24" t="n">
        <v>46283</v>
      </c>
      <c r="D3" s="15" t="inlineStr">
        <is>
          <t>Reunión</t>
        </is>
      </c>
      <c r="F3" s="15" t="inlineStr">
        <is>
          <t>Planificada</t>
        </is>
      </c>
    </row>
    <row r="4">
      <c r="A4" s="23" t="inlineStr">
        <is>
          <t>Inicio operativo</t>
        </is>
      </c>
      <c r="B4" s="14" t="n">
        <v>0.3125</v>
      </c>
      <c r="D4" s="15" t="inlineStr">
        <is>
          <t>Traslado a pie</t>
        </is>
      </c>
      <c r="F4" s="15" t="inlineStr">
        <is>
          <t>Preparada</t>
        </is>
      </c>
    </row>
    <row r="5">
      <c r="A5" s="23" t="inlineStr">
        <is>
          <t>Fin operativo</t>
        </is>
      </c>
      <c r="B5" s="14" t="n">
        <v>0.9166666666666666</v>
      </c>
      <c r="D5" s="15" t="inlineStr">
        <is>
          <t>Traslado en vehículo</t>
        </is>
      </c>
      <c r="F5" s="15" t="inlineStr">
        <is>
          <t>En curso</t>
        </is>
      </c>
    </row>
    <row r="6">
      <c r="A6" s="23" t="inlineStr">
        <is>
          <t>Transición predeterminada (min)</t>
        </is>
      </c>
      <c r="B6" s="17" t="n">
        <v>10</v>
      </c>
      <c r="D6" s="15" t="inlineStr">
        <is>
          <t>Visita</t>
        </is>
      </c>
      <c r="F6" s="15" t="inlineStr">
        <is>
          <t>Finalizada</t>
        </is>
      </c>
    </row>
    <row r="7">
      <c r="A7" s="23" t="inlineStr">
        <is>
          <t>Hora de control manual</t>
        </is>
      </c>
      <c r="B7" s="14" t="n">
        <v>0.4444444444444444</v>
      </c>
      <c r="D7" s="15" t="inlineStr">
        <is>
          <t>Pausa</t>
        </is>
      </c>
      <c r="F7" s="15" t="inlineStr">
        <is>
          <t>No realizada</t>
        </is>
      </c>
    </row>
    <row r="8">
      <c r="A8" s="23" t="inlineStr">
        <is>
          <t>Aviso de actividad próxima (min)</t>
        </is>
      </c>
      <c r="B8" s="17" t="n">
        <v>20</v>
      </c>
      <c r="D8" s="15" t="inlineStr">
        <is>
          <t>Comida</t>
        </is>
      </c>
    </row>
    <row r="9">
      <c r="D9" s="15" t="inlineStr">
        <is>
          <t>Tiempo libre</t>
        </is>
      </c>
    </row>
    <row r="10">
      <c r="D10" s="15" t="inlineStr">
        <is>
          <t>Cierre</t>
        </is>
      </c>
    </row>
    <row r="11">
      <c r="D11" s="15" t="inlineStr">
        <is>
          <t>Otra actividad</t>
        </is>
      </c>
    </row>
    <row r="12">
      <c r="A12" s="23" t="inlineStr">
        <is>
          <t>Control de configuración</t>
        </is>
      </c>
      <c r="B12" s="6">
        <f>IF(OR(B2="",B3="",B4="",B5="",B6="",B7="",B8=""),"Faltan supuestos",IF(B5&lt;=B4,"Revisar horario",IF(OR(B6&lt;0,B8&lt;0),"Revisar minutos","Configuración válida")))</f>
        <v/>
      </c>
    </row>
    <row r="13"/>
    <row r="14">
      <c r="A14" s="2" t="inlineStr">
        <is>
          <t>Notas operativas</t>
        </is>
      </c>
      <c r="D14" s="2" t="inlineStr">
        <is>
          <t>Leyenda de avisos</t>
        </is>
      </c>
    </row>
    <row r="15" ht="42" customHeight="1">
      <c r="A15" s="9" t="inlineStr">
        <is>
          <t>Todos los datos de ejemplo son ficticios.</t>
        </is>
      </c>
      <c r="D15" s="25" t="inlineStr">
        <is>
          <t>Bloqueo</t>
        </is>
      </c>
      <c r="E15" s="26" t="inlineStr">
        <is>
          <t>Debe corregirse antes de utilizar el cronograma.</t>
        </is>
      </c>
    </row>
    <row r="16" ht="42" customHeight="1">
      <c r="A16" s="9" t="inlineStr">
        <is>
          <t>La hora de control se actualiza manualmente; no representa seguimiento en tiempo real.</t>
        </is>
      </c>
      <c r="D16" s="27" t="inlineStr">
        <is>
          <t>Atención</t>
        </is>
      </c>
      <c r="E16" s="26" t="inlineStr">
        <is>
          <t>Requiere revisión operativa.</t>
        </is>
      </c>
    </row>
    <row r="17" ht="42" customHeight="1">
      <c r="A17" s="9" t="inlineStr">
        <is>
          <t>Las filas utilizadas deben ser consecutivas y estar colocadas en orden cronológico.</t>
        </is>
      </c>
      <c r="D17" s="28" t="inlineStr">
        <is>
          <t>Correcto</t>
        </is>
      </c>
      <c r="E17" s="26" t="inlineStr">
        <is>
          <t>No se ha detectado una incidencia con los datos introducidos.</t>
        </is>
      </c>
    </row>
    <row r="18" ht="42" customHeight="1">
      <c r="A18" s="9" t="inlineStr">
        <is>
          <t>Si ambas ventanas de una actividad quedan vacías, se aplican el inicio y el fin operativo generales.</t>
        </is>
      </c>
    </row>
    <row r="19" ht="42" customHeight="1">
      <c r="A19" s="9" t="inlineStr">
        <is>
          <t>Si la transición mínima queda vacía, se utiliza el valor predeterminado.</t>
        </is>
      </c>
    </row>
  </sheetData>
  <mergeCells count="1">
    <mergeCell ref="A1:F1"/>
  </mergeCells>
  <conditionalFormatting sqref="B12">
    <cfRule type="expression" priority="1" dxfId="7" stopIfTrue="1">
      <formula>$B$12="Configuración válida"</formula>
    </cfRule>
    <cfRule type="expression" priority="2" dxfId="3" stopIfTrue="1">
      <formula>AND($B$12&lt;&gt;"",$B$12&lt;&gt;"Configuración válida")</formula>
    </cfRule>
  </conditionalFormatting>
  <dataValidations count="7">
    <dataValidation sqref="B2" showDropDown="0" showInputMessage="0" showErrorMessage="1" allowBlank="0" errorTitle="Valor no válido" error="Revise el valor introducido y el formato de la celda." type="textLength" operator="lessThanOrEqual">
      <formula1>100</formula1>
    </dataValidation>
    <dataValidation sqref="B3" showDropDown="0" showInputMessage="0" showErrorMessage="1" allowBlank="0" errorTitle="Valor no válido" error="Revise el valor introducido y el formato de la celda." type="custom">
      <formula1>=OR(B3="",ISNUMBER(B3))</formula1>
    </dataValidation>
    <dataValidation sqref="B4" showDropDown="0" showInputMessage="0" showErrorMessage="1" allowBlank="0" errorTitle="Valor no válido" error="Revise el valor introducido y el formato de la celda." type="custom">
      <formula1>=OR(B4="",AND(ISNUMBER(B4),B4&gt;=0,B4&lt;1))</formula1>
    </dataValidation>
    <dataValidation sqref="B5" showDropDown="0" showInputMessage="0" showErrorMessage="1" allowBlank="0" errorTitle="Valor no válido" error="Revise el valor introducido y el formato de la celda." type="custom">
      <formula1>=OR(B5="",AND(ISNUMBER(B5),B5&gt;B4,B5&lt;1))</formula1>
    </dataValidation>
    <dataValidation sqref="B6" showDropDown="0" showInputMessage="0" showErrorMessage="1" allowBlank="0" errorTitle="Valor no válido" error="Revise el valor introducido y el formato de la celda." type="whole" operator="between">
      <formula1>0</formula1>
      <formula2>240</formula2>
    </dataValidation>
    <dataValidation sqref="B7" showDropDown="0" showInputMessage="0" showErrorMessage="1" allowBlank="0" errorTitle="Valor no válido" error="Revise el valor introducido y el formato de la celda." type="custom">
      <formula1>=OR(B7="",AND(ISNUMBER(B7),B7&gt;=B4,B7&lt;=B5))</formula1>
    </dataValidation>
    <dataValidation sqref="B8" showDropDown="0" showInputMessage="0" showErrorMessage="1" allowBlank="0" errorTitle="Valor no válido" error="Revise el valor introducido y el formato de la celda." type="whole" operator="between">
      <formula1>0</formula1>
      <formula2>180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receptiva ficticia</dc:creator>
  <dc:title xmlns:dc="http://purl.org/dc/elements/1.1/">Cronograma diario de viaje organizado</dc:title>
  <dc:description xmlns:dc="http://purl.org/dc/elements/1.1/">Herramienta operativa para revisar horarios, ventanas y transiciones de una jornada.</dc:description>
  <dc:subject xmlns:dc="http://purl.org/dc/elements/1.1/">Control temporal de una jornada ficticia</dc:subject>
  <dcterms:created xmlns:dcterms="http://purl.org/dc/terms/" xmlns:xsi="http://www.w3.org/2001/XMLSchema-instance" xsi:type="dcterms:W3CDTF">2026-09-11T18:47:44Z</dcterms:created>
  <dcterms:modified xmlns:dcterms="http://purl.org/dc/terms/" xmlns:xsi="http://www.w3.org/2001/XMLSchema-instance" xsi:type="dcterms:W3CDTF">2026-09-11T18:47:44+00:00Z</dcterms:modified>
</cp:coreProperties>
</file>