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nfiguración" sheetId="2" state="visible" r:id="rId2"/>
  </sheets>
  <definedNames>
    <definedName name="_xlnm._FilterDatabase" localSheetId="0" hidden="1">'Resumen'!$A$8:$M$108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0.0%"/>
    <numFmt numFmtId="167" formatCode="0 &quot;días&quot;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9"/>
    </font>
    <font>
      <name val="Calibri"/>
      <b val="1"/>
      <color rgb="0017253A"/>
      <sz val="12"/>
    </font>
    <font>
      <name val="Calibri"/>
      <b val="1"/>
      <color rgb="00FFFFFF"/>
      <sz val="10"/>
    </font>
    <font>
      <name val="Calibri"/>
      <i val="1"/>
      <color rgb="0017253A"/>
      <sz val="10"/>
    </font>
    <font>
      <name val="Calibri"/>
      <color rgb="0017253A"/>
      <sz val="10"/>
    </font>
    <font>
      <name val="Calibri"/>
      <b val="1"/>
      <color rgb="0017253A"/>
      <sz val="10"/>
    </font>
    <font>
      <name val="Calibri"/>
      <b val="1"/>
      <color rgb="000F6B45"/>
      <sz val="10"/>
    </font>
    <font>
      <name val="Calibri"/>
      <b val="1"/>
      <color rgb="00D65537"/>
      <sz val="10"/>
    </font>
  </fonts>
  <fills count="15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FFFFFF"/>
      </patternFill>
    </fill>
    <fill>
      <patternFill patternType="solid">
        <fgColor rgb="0069737D"/>
      </patternFill>
    </fill>
    <fill>
      <patternFill patternType="solid">
        <fgColor rgb="00F2B84B"/>
      </patternFill>
    </fill>
    <fill>
      <patternFill patternType="solid">
        <fgColor rgb="00FFF6E8"/>
      </patternFill>
    </fill>
    <fill>
      <patternFill patternType="solid">
        <fgColor rgb="00E8ECEF"/>
      </patternFill>
    </fill>
    <fill>
      <patternFill patternType="solid">
        <fgColor rgb="00EAF3F5"/>
      </patternFill>
    </fill>
    <fill>
      <patternFill patternType="solid">
        <fgColor rgb="00DDF2E8"/>
      </patternFill>
    </fill>
    <fill>
      <patternFill patternType="solid">
        <fgColor rgb="00D65537"/>
      </patternFill>
    </fill>
    <fill>
      <patternFill patternType="solid">
        <fgColor rgb="00FFF2CC"/>
      </patternFill>
    </fill>
    <fill>
      <patternFill patternType="solid">
        <fgColor rgb="00FCE1DE"/>
      </patternFill>
    </fill>
    <fill>
      <patternFill patternType="solid">
        <fgColor rgb="00FAD7A0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5" fillId="6" borderId="1" applyAlignment="1" pivotButton="0" quotePrefix="0" xfId="0">
      <alignment horizontal="centerContinuous" vertical="center" wrapText="1"/>
    </xf>
    <xf numFmtId="0" fontId="4" fillId="2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/>
    </xf>
    <xf numFmtId="164" fontId="6" fillId="7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1" fontId="6" fillId="7" borderId="1" applyAlignment="1" pivotButton="0" quotePrefix="0" xfId="0">
      <alignment horizontal="center" vertical="center"/>
    </xf>
    <xf numFmtId="1" fontId="6" fillId="8" borderId="1" applyAlignment="1" pivotButton="0" quotePrefix="0" xfId="0">
      <alignment horizontal="center" vertical="center"/>
    </xf>
    <xf numFmtId="166" fontId="6" fillId="8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left" vertical="center" wrapText="1"/>
    </xf>
    <xf numFmtId="1" fontId="6" fillId="9" borderId="1" applyAlignment="1" pivotButton="0" quotePrefix="0" xfId="0">
      <alignment horizontal="center" vertical="center"/>
    </xf>
    <xf numFmtId="166" fontId="6" fillId="9" borderId="1" applyAlignment="1" pivotButton="0" quotePrefix="0" xfId="0">
      <alignment horizontal="center" vertical="center"/>
    </xf>
    <xf numFmtId="0" fontId="6" fillId="9" borderId="1" applyAlignment="1" pivotButton="0" quotePrefix="0" xfId="0">
      <alignment horizontal="left" vertical="center" wrapText="1"/>
    </xf>
    <xf numFmtId="0" fontId="7" fillId="9" borderId="1" applyAlignment="1" pivotButton="0" quotePrefix="0" xfId="0">
      <alignment horizontal="left" vertical="center" wrapText="1"/>
    </xf>
    <xf numFmtId="164" fontId="3" fillId="7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center" vertical="center"/>
    </xf>
    <xf numFmtId="167" fontId="3" fillId="7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8" fillId="10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11" borderId="1" applyAlignment="1" pivotButton="0" quotePrefix="0" xfId="0">
      <alignment horizontal="left" vertical="center" wrapText="1"/>
    </xf>
    <xf numFmtId="0" fontId="7" fillId="12" borderId="1" applyAlignment="1" pivotButton="0" quotePrefix="0" xfId="0">
      <alignment horizontal="left" vertical="center" wrapText="1"/>
    </xf>
    <xf numFmtId="0" fontId="9" fillId="13" borderId="1" applyAlignment="1" pivotButton="0" quotePrefix="0" xfId="0">
      <alignment horizontal="left" vertical="center" wrapText="1"/>
    </xf>
    <xf numFmtId="0" fontId="7" fillId="1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6" fillId="7" borderId="1" applyAlignment="1" pivotButton="0" quotePrefix="0" xfId="0">
      <alignment horizontal="center" vertical="center"/>
    </xf>
    <xf numFmtId="166" fontId="6" fillId="8" borderId="1" applyAlignment="1" pivotButton="0" quotePrefix="0" xfId="0">
      <alignment horizontal="center" vertical="center"/>
    </xf>
    <xf numFmtId="166" fontId="6" fillId="9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center" vertical="center"/>
    </xf>
    <xf numFmtId="167" fontId="3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9">
    <dxf>
      <font>
        <name val="Calibri"/>
        <b val="1"/>
        <color rgb="00FFFFFF"/>
        <sz val="10"/>
      </font>
      <fill>
        <patternFill patternType="solid">
          <fgColor rgb="00D65537"/>
        </patternFill>
      </fill>
    </dxf>
    <dxf>
      <font>
        <name val="Calibri"/>
        <b val="1"/>
        <color rgb="00FFFFFF"/>
        <sz val="10"/>
      </font>
      <fill>
        <patternFill patternType="solid">
          <fgColor rgb="0069737D"/>
        </patternFill>
      </fill>
    </dxf>
    <dxf>
      <font>
        <name val="Calibri"/>
        <b val="1"/>
        <color rgb="0017253A"/>
        <sz val="10"/>
      </font>
      <fill>
        <patternFill patternType="solid">
          <fgColor rgb="00F2B84B"/>
        </patternFill>
      </fill>
    </dxf>
    <dxf>
      <font>
        <name val="Calibri"/>
        <b val="1"/>
        <color rgb="000F6B45"/>
        <sz val="10"/>
      </font>
      <fill>
        <patternFill patternType="solid">
          <fgColor rgb="00DDF2E8"/>
        </patternFill>
      </fill>
    </dxf>
    <dxf>
      <font>
        <name val="Calibri"/>
        <b val="1"/>
        <color rgb="0017253A"/>
        <sz val="10"/>
      </font>
      <fill>
        <patternFill patternType="solid">
          <fgColor rgb="00FFF2CC"/>
        </patternFill>
      </fill>
    </dxf>
    <dxf>
      <font>
        <name val="Calibri"/>
        <b val="1"/>
        <color rgb="00D65537"/>
        <sz val="10"/>
      </font>
      <fill>
        <patternFill patternType="solid">
          <fgColor rgb="00FCE1DE"/>
        </patternFill>
      </fill>
    </dxf>
    <dxf>
      <font>
        <name val="Calibri"/>
        <b val="1"/>
        <color rgb="0017253A"/>
        <sz val="10"/>
      </font>
      <fill>
        <patternFill patternType="solid">
          <fgColor rgb="00FAD7A0"/>
        </patternFill>
      </fill>
    </dxf>
    <dxf>
      <font>
        <name val="Calibri"/>
        <color rgb="0017253A"/>
        <sz val="10"/>
      </font>
      <fill>
        <patternFill patternType="solid">
          <fgColor rgb="00FFF9E5"/>
        </patternFill>
      </fill>
    </dxf>
    <dxf>
      <font>
        <name val="Calibri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6D77"/>
    <outlinePr summaryBelow="1" summaryRight="1"/>
    <pageSetUpPr/>
  </sheetPr>
  <dimension ref="A1:M108"/>
  <sheetViews>
    <sheetView showGridLines="0" zoomScale="72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14" customWidth="1" min="3" max="3"/>
    <col width="11" customWidth="1" min="4" max="4"/>
    <col width="16" customWidth="1" min="5" max="5"/>
    <col width="14" customWidth="1" min="6" max="6"/>
    <col width="15" customWidth="1" min="7" max="7"/>
    <col width="17" customWidth="1" min="8" max="8"/>
    <col width="15" customWidth="1" min="9" max="9"/>
    <col width="14" customWidth="1" min="10" max="10"/>
    <col width="20" customWidth="1" min="11" max="11"/>
    <col width="27" customWidth="1" min="12" max="12"/>
    <col width="34" customWidth="1" min="13" max="13"/>
  </cols>
  <sheetData>
    <row r="1" ht="30" customHeight="1">
      <c r="A1" s="1" t="inlineStr">
        <is>
          <t>Control de salidas · plazas contratadas, vendidas, bloqueadas y disponibles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5" t="n"/>
    </row>
    <row r="2" ht="30" customHeight="1">
      <c r="A2" s="3" t="inlineStr">
        <is>
          <t>Fecha de control</t>
        </is>
      </c>
      <c r="B2" s="4">
        <f>'Configuración'!$B$2</f>
        <v/>
      </c>
      <c r="D2" s="3" t="inlineStr">
        <is>
          <t>Salidas introducidas</t>
        </is>
      </c>
      <c r="E2" s="5">
        <f>SUMPRODUCT(--($K$9:$K$108&lt;&gt;""))</f>
        <v/>
      </c>
      <c r="G2" s="3" t="inlineStr">
        <is>
          <t>Capacidad total</t>
        </is>
      </c>
      <c r="H2" s="5">
        <f>IF(OR($E$2=0,COUNT($I$9:$I$108)&lt;&gt;$E$2),"",SUM($E$9:$E$108))</f>
        <v/>
      </c>
      <c r="J2" s="3" t="inlineStr">
        <is>
          <t>Plazas vendidas</t>
        </is>
      </c>
      <c r="K2" s="5">
        <f>IF(OR($E$2=0,COUNT($I$9:$I$108)&lt;&gt;$E$2),"",SUM($F$9:$F$108))</f>
        <v/>
      </c>
    </row>
    <row r="3"/>
    <row r="4" ht="30" customHeight="1">
      <c r="A4" s="3" t="inlineStr">
        <is>
          <t>Plazas bloqueadas</t>
        </is>
      </c>
      <c r="B4" s="5">
        <f>IF(OR($E$2=0,COUNT($I$9:$I$108)&lt;&gt;$E$2),"",SUM($G$9:$G$108))</f>
        <v/>
      </c>
      <c r="D4" s="3" t="inlineStr">
        <is>
          <t>Saldo disponible</t>
        </is>
      </c>
      <c r="E4" s="5">
        <f>IF(OR($E$2=0,COUNT($I$9:$I$108)&lt;&gt;$E$2),"",SUM($I$9:$I$108))</f>
        <v/>
      </c>
      <c r="G4" s="3" t="inlineStr">
        <is>
          <t>Sobreasignaciones</t>
        </is>
      </c>
      <c r="H4" s="5">
        <f>COUNTIF($K$9:$K$108,"Sobreasignación")</f>
        <v/>
      </c>
      <c r="J4" s="3" t="inlineStr">
        <is>
          <t>Baja disponibilidad</t>
        </is>
      </c>
      <c r="K4" s="5">
        <f>COUNTIF($K$9:$K$108,"Baja disponibilidad")</f>
        <v/>
      </c>
      <c r="L4" s="3" t="inlineStr">
        <is>
          <t>Avisos operativos</t>
        </is>
      </c>
      <c r="M4" s="5">
        <f>SUMPRODUCT(--($L$9:$L$108&lt;&gt;""))</f>
        <v/>
      </c>
    </row>
    <row r="5"/>
    <row r="6" ht="28" customHeight="1">
      <c r="A6" s="6">
        <f>IF($E$2=0,"Sin salidas introducidas",IF(COUNT($I$9:$I$108)&lt;&gt;$E$2,"Hay salidas con datos incompletos o no válidos, los totales no se muestran",IF($H$4&gt;0,"Hay salidas con sobreasignación",IF($M$4&gt;0,"Hay avisos operativos que requieren revisión",IF($K$4&gt;0,"Hay salidas con baja disponibilidad","Sin avisos prioritarios")))))</f>
        <v/>
      </c>
      <c r="B6" s="34" t="n"/>
      <c r="C6" s="34" t="n"/>
      <c r="D6" s="34" t="n"/>
      <c r="E6" s="34" t="n"/>
      <c r="F6" s="34" t="n"/>
      <c r="G6" s="34" t="n"/>
      <c r="H6" s="34" t="n"/>
      <c r="I6" s="34" t="n"/>
      <c r="J6" s="34" t="n"/>
      <c r="K6" s="34" t="n"/>
      <c r="L6" s="34" t="n"/>
      <c r="M6" s="35" t="n"/>
    </row>
    <row r="7" ht="28" customHeight="1">
      <c r="A7" s="8" t="inlineStr">
        <is>
          <t>Los datos iniciales son ejemplos ficticios y deben sustituirse antes del uso operativo. La actualización es manual; al pegar datos desde otras aplicaciones, revise los estados porque la validación puede omitirse.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</row>
    <row r="8" ht="40" customHeight="1">
      <c r="A8" s="9" t="inlineStr">
        <is>
          <t>Código de salida</t>
        </is>
      </c>
      <c r="B8" s="9" t="inlineStr">
        <is>
          <t>Actividad o itinerario</t>
        </is>
      </c>
      <c r="C8" s="9" t="inlineStr">
        <is>
          <t>Fecha de salida</t>
        </is>
      </c>
      <c r="D8" s="9" t="inlineStr">
        <is>
          <t>Hora de salida</t>
        </is>
      </c>
      <c r="E8" s="9" t="inlineStr">
        <is>
          <t>Capacidad contratada</t>
        </is>
      </c>
      <c r="F8" s="9" t="inlineStr">
        <is>
          <t>Plazas vendidas</t>
        </is>
      </c>
      <c r="G8" s="9" t="inlineStr">
        <is>
          <t>Plazas bloqueadas</t>
        </is>
      </c>
      <c r="H8" s="9" t="inlineStr">
        <is>
          <t>Fecha límite de bloqueo</t>
        </is>
      </c>
      <c r="I8" s="9" t="inlineStr">
        <is>
          <t>Plazas disponibles</t>
        </is>
      </c>
      <c r="J8" s="9" t="inlineStr">
        <is>
          <t>Ocupación vendida</t>
        </is>
      </c>
      <c r="K8" s="9" t="inlineStr">
        <is>
          <t>Estado de plazas</t>
        </is>
      </c>
      <c r="L8" s="9" t="inlineStr">
        <is>
          <t>Aviso operativo</t>
        </is>
      </c>
      <c r="M8" s="9" t="inlineStr">
        <is>
          <t>Observaciones</t>
        </is>
      </c>
    </row>
    <row r="9" ht="31" customHeight="1">
      <c r="A9" s="10" t="inlineStr">
        <is>
          <t>SAL-FIC-001</t>
        </is>
      </c>
      <c r="B9" s="10" t="inlineStr">
        <is>
          <t>Sierra Inventada (ficticia)</t>
        </is>
      </c>
      <c r="C9" s="11" t="n">
        <v>46283</v>
      </c>
      <c r="D9" s="36" t="n">
        <v>0.3541666666666667</v>
      </c>
      <c r="E9" s="13" t="n">
        <v>50</v>
      </c>
      <c r="F9" s="13" t="n">
        <v>38</v>
      </c>
      <c r="G9" s="13" t="n">
        <v>5</v>
      </c>
      <c r="H9" s="11" t="n">
        <v>46279</v>
      </c>
      <c r="I9" s="14">
        <f>IF(OR(A9="",B9="",C9="",D9="",E9="",F9="",G9=""),"",IF(OR(COUNT(C9:D9)&lt;&gt;2,COUNT(E9:G9)&lt;&gt;3,E9&lt;1,E9&lt;&gt;INT(E9),F9&lt;0,F9&lt;&gt;INT(F9),G9&lt;0,G9&lt;&gt;INT(G9)),"",E9-F9-G9))</f>
        <v/>
      </c>
      <c r="J9" s="37">
        <f>IF(OR(I9="",E9&lt;=0),"",IFERROR(F9/E9,""))</f>
        <v/>
      </c>
      <c r="K9" s="16">
        <f>IF(COUNTA(A9:H9,M9)=0,"",IF(OR(A9="",B9="",C9="",D9="",E9="",F9="",G9=""),"Pendiente de datos",IF(OR(COUNT(C9:D9)&lt;&gt;2,COUNT(E9:G9)&lt;&gt;3,E9&lt;1,E9&lt;&gt;INT(E9),F9&lt;0,F9&lt;&gt;INT(F9),G9&lt;0,G9&lt;&gt;INT(G9)),"Datos no válidos",IF(F9+G9&gt;E9,"Sobreasignación",IF(F9+G9=E9,"Completa",IF((E9-F9-G9)/E9&lt;='Configuración'!$B$3,"Baja disponibilidad","Disponible"))))))</f>
        <v/>
      </c>
      <c r="L9" s="16">
        <f>IF(COUNTA(A9:H9,M9)=0,"",IF(AND(COUNT(C9)=1,C9&lt;'Configuración'!$B$2),"Salida anterior al control",IF(COUNT(G9)=0,"",IF(G9&lt;=0,"",IF(H9="","Falta fecha límite",IF(COUNT(H9)=0,"Fecha límite no válida",IF(H9&lt;'Configuración'!$B$2,"Bloqueo vencido",IF(H9&lt;='Configuración'!$B$2+'Configuración'!$B$4,"Revisar bloqueo",""))))))))</f>
        <v/>
      </c>
      <c r="M9" s="17" t="inlineStr">
        <is>
          <t>Ejemplo ficticio para comprobar el aviso.</t>
        </is>
      </c>
    </row>
    <row r="10" ht="31" customHeight="1">
      <c r="A10" s="10" t="inlineStr">
        <is>
          <t>SAL-FIC-002</t>
        </is>
      </c>
      <c r="B10" s="10" t="inlineStr">
        <is>
          <t>Costa Simulada (ficticia)</t>
        </is>
      </c>
      <c r="C10" s="11" t="n">
        <v>46277</v>
      </c>
      <c r="D10" s="36" t="n">
        <v>0.375</v>
      </c>
      <c r="E10" s="13" t="n">
        <v>40</v>
      </c>
      <c r="F10" s="13" t="n">
        <v>36</v>
      </c>
      <c r="G10" s="13" t="n">
        <v>4</v>
      </c>
      <c r="H10" s="11" t="n">
        <v>46275</v>
      </c>
      <c r="I10" s="18">
        <f>IF(OR(A10="",B10="",C10="",D10="",E10="",F10="",G10=""),"",IF(OR(COUNT(C10:D10)&lt;&gt;2,COUNT(E10:G10)&lt;&gt;3,E10&lt;1,E10&lt;&gt;INT(E10),F10&lt;0,F10&lt;&gt;INT(F10),G10&lt;0,G10&lt;&gt;INT(G10)),"",E10-F10-G10))</f>
        <v/>
      </c>
      <c r="J10" s="38">
        <f>IF(OR(I10="",E10&lt;=0),"",IFERROR(F10/E10,""))</f>
        <v/>
      </c>
      <c r="K10" s="20">
        <f>IF(COUNTA(A10:H10,M10)=0,"",IF(OR(A10="",B10="",C10="",D10="",E10="",F10="",G10=""),"Pendiente de datos",IF(OR(COUNT(C10:D10)&lt;&gt;2,COUNT(E10:G10)&lt;&gt;3,E10&lt;1,E10&lt;&gt;INT(E10),F10&lt;0,F10&lt;&gt;INT(F10),G10&lt;0,G10&lt;&gt;INT(G10)),"Datos no válidos",IF(F10+G10&gt;E10,"Sobreasignación",IF(F10+G10=E10,"Completa",IF((E10-F10-G10)/E10&lt;='Configuración'!$B$3,"Baja disponibilidad","Disponible"))))))</f>
        <v/>
      </c>
      <c r="L10" s="20">
        <f>IF(COUNTA(A10:H10,M10)=0,"",IF(AND(COUNT(C10)=1,C10&lt;'Configuración'!$B$2),"Salida anterior al control",IF(COUNT(G10)=0,"",IF(G10&lt;=0,"",IF(H10="","Falta fecha límite",IF(COUNT(H10)=0,"Fecha límite no válida",IF(H10&lt;'Configuración'!$B$2,"Bloqueo vencido",IF(H10&lt;='Configuración'!$B$2+'Configuración'!$B$4,"Revisar bloqueo",""))))))))</f>
        <v/>
      </c>
      <c r="M10" s="17" t="inlineStr">
        <is>
          <t>Ejemplo ficticio de salida completa.</t>
        </is>
      </c>
    </row>
    <row r="11" ht="31" customHeight="1">
      <c r="A11" s="10" t="inlineStr">
        <is>
          <t>SAL-FIC-003</t>
        </is>
      </c>
      <c r="B11" s="10" t="inlineStr">
        <is>
          <t>Villa Imaginaria (ficticia)</t>
        </is>
      </c>
      <c r="C11" s="11" t="n">
        <v>46285</v>
      </c>
      <c r="D11" s="36" t="n">
        <v>0.3229166666666667</v>
      </c>
      <c r="E11" s="13" t="n">
        <v>55</v>
      </c>
      <c r="F11" s="13" t="n">
        <v>51</v>
      </c>
      <c r="G11" s="13" t="n">
        <v>0</v>
      </c>
      <c r="H11" s="11" t="n"/>
      <c r="I11" s="14">
        <f>IF(OR(A11="",B11="",C11="",D11="",E11="",F11="",G11=""),"",IF(OR(COUNT(C11:D11)&lt;&gt;2,COUNT(E11:G11)&lt;&gt;3,E11&lt;1,E11&lt;&gt;INT(E11),F11&lt;0,F11&lt;&gt;INT(F11),G11&lt;0,G11&lt;&gt;INT(G11)),"",E11-F11-G11))</f>
        <v/>
      </c>
      <c r="J11" s="37">
        <f>IF(OR(I11="",E11&lt;=0),"",IFERROR(F11/E11,""))</f>
        <v/>
      </c>
      <c r="K11" s="16">
        <f>IF(COUNTA(A11:H11,M11)=0,"",IF(OR(A11="",B11="",C11="",D11="",E11="",F11="",G11=""),"Pendiente de datos",IF(OR(COUNT(C11:D11)&lt;&gt;2,COUNT(E11:G11)&lt;&gt;3,E11&lt;1,E11&lt;&gt;INT(E11),F11&lt;0,F11&lt;&gt;INT(F11),G11&lt;0,G11&lt;&gt;INT(G11)),"Datos no válidos",IF(F11+G11&gt;E11,"Sobreasignación",IF(F11+G11=E11,"Completa",IF((E11-F11-G11)/E11&lt;='Configuración'!$B$3,"Baja disponibilidad","Disponible"))))))</f>
        <v/>
      </c>
      <c r="L11" s="16">
        <f>IF(COUNTA(A11:H11,M11)=0,"",IF(AND(COUNT(C11)=1,C11&lt;'Configuración'!$B$2),"Salida anterior al control",IF(COUNT(G11)=0,"",IF(G11&lt;=0,"",IF(H11="","Falta fecha límite",IF(COUNT(H11)=0,"Fecha límite no válida",IF(H11&lt;'Configuración'!$B$2,"Bloqueo vencido",IF(H11&lt;='Configuración'!$B$2+'Configuración'!$B$4,"Revisar bloqueo",""))))))))</f>
        <v/>
      </c>
      <c r="M11" s="17" t="inlineStr">
        <is>
          <t>Ejemplo ficticio de baja disponibilidad.</t>
        </is>
      </c>
    </row>
    <row r="12" ht="31" customHeight="1">
      <c r="A12" s="10" t="inlineStr">
        <is>
          <t>SAL-FIC-004</t>
        </is>
      </c>
      <c r="B12" s="10" t="inlineStr">
        <is>
          <t>Valle de Muestra (ficticia)</t>
        </is>
      </c>
      <c r="C12" s="11" t="n">
        <v>46290</v>
      </c>
      <c r="D12" s="36" t="n">
        <v>0.4270833333333333</v>
      </c>
      <c r="E12" s="13" t="n">
        <v>30</v>
      </c>
      <c r="F12" s="13" t="n">
        <v>31</v>
      </c>
      <c r="G12" s="13" t="n">
        <v>2</v>
      </c>
      <c r="H12" s="11" t="n">
        <v>46288</v>
      </c>
      <c r="I12" s="18">
        <f>IF(OR(A12="",B12="",C12="",D12="",E12="",F12="",G12=""),"",IF(OR(COUNT(C12:D12)&lt;&gt;2,COUNT(E12:G12)&lt;&gt;3,E12&lt;1,E12&lt;&gt;INT(E12),F12&lt;0,F12&lt;&gt;INT(F12),G12&lt;0,G12&lt;&gt;INT(G12)),"",E12-F12-G12))</f>
        <v/>
      </c>
      <c r="J12" s="38">
        <f>IF(OR(I12="",E12&lt;=0),"",IFERROR(F12/E12,""))</f>
        <v/>
      </c>
      <c r="K12" s="20">
        <f>IF(COUNTA(A12:H12,M12)=0,"",IF(OR(A12="",B12="",C12="",D12="",E12="",F12="",G12=""),"Pendiente de datos",IF(OR(COUNT(C12:D12)&lt;&gt;2,COUNT(E12:G12)&lt;&gt;3,E12&lt;1,E12&lt;&gt;INT(E12),F12&lt;0,F12&lt;&gt;INT(F12),G12&lt;0,G12&lt;&gt;INT(G12)),"Datos no válidos",IF(F12+G12&gt;E12,"Sobreasignación",IF(F12+G12=E12,"Completa",IF((E12-F12-G12)/E12&lt;='Configuración'!$B$3,"Baja disponibilidad","Disponible"))))))</f>
        <v/>
      </c>
      <c r="L12" s="20">
        <f>IF(COUNTA(A12:H12,M12)=0,"",IF(AND(COUNT(C12)=1,C12&lt;'Configuración'!$B$2),"Salida anterior al control",IF(COUNT(G12)=0,"",IF(G12&lt;=0,"",IF(H12="","Falta fecha límite",IF(COUNT(H12)=0,"Fecha límite no válida",IF(H12&lt;'Configuración'!$B$2,"Bloqueo vencido",IF(H12&lt;='Configuración'!$B$2+'Configuración'!$B$4,"Revisar bloqueo",""))))))))</f>
        <v/>
      </c>
      <c r="M12" s="17" t="inlineStr">
        <is>
          <t>Ejemplo ficticio de sobreasignación.</t>
        </is>
      </c>
    </row>
    <row r="13" ht="31" customHeight="1">
      <c r="A13" s="10" t="inlineStr">
        <is>
          <t>SAL-FIC-005</t>
        </is>
      </c>
      <c r="B13" s="10" t="inlineStr">
        <is>
          <t>Isla Simulada (ficticia)</t>
        </is>
      </c>
      <c r="C13" s="11" t="n">
        <v>46295</v>
      </c>
      <c r="D13" s="36" t="n">
        <v>0.2708333333333333</v>
      </c>
      <c r="E13" s="13" t="n">
        <v>48</v>
      </c>
      <c r="F13" s="13" t="n">
        <v>20</v>
      </c>
      <c r="G13" s="13" t="n">
        <v>8</v>
      </c>
      <c r="H13" s="11" t="n"/>
      <c r="I13" s="14">
        <f>IF(OR(A13="",B13="",C13="",D13="",E13="",F13="",G13=""),"",IF(OR(COUNT(C13:D13)&lt;&gt;2,COUNT(E13:G13)&lt;&gt;3,E13&lt;1,E13&lt;&gt;INT(E13),F13&lt;0,F13&lt;&gt;INT(F13),G13&lt;0,G13&lt;&gt;INT(G13)),"",E13-F13-G13))</f>
        <v/>
      </c>
      <c r="J13" s="37">
        <f>IF(OR(I13="",E13&lt;=0),"",IFERROR(F13/E13,""))</f>
        <v/>
      </c>
      <c r="K13" s="16">
        <f>IF(COUNTA(A13:H13,M13)=0,"",IF(OR(A13="",B13="",C13="",D13="",E13="",F13="",G13=""),"Pendiente de datos",IF(OR(COUNT(C13:D13)&lt;&gt;2,COUNT(E13:G13)&lt;&gt;3,E13&lt;1,E13&lt;&gt;INT(E13),F13&lt;0,F13&lt;&gt;INT(F13),G13&lt;0,G13&lt;&gt;INT(G13)),"Datos no válidos",IF(F13+G13&gt;E13,"Sobreasignación",IF(F13+G13=E13,"Completa",IF((E13-F13-G13)/E13&lt;='Configuración'!$B$3,"Baja disponibilidad","Disponible"))))))</f>
        <v/>
      </c>
      <c r="L13" s="16">
        <f>IF(COUNTA(A13:H13,M13)=0,"",IF(AND(COUNT(C13)=1,C13&lt;'Configuración'!$B$2),"Salida anterior al control",IF(COUNT(G13)=0,"",IF(G13&lt;=0,"",IF(H13="","Falta fecha límite",IF(COUNT(H13)=0,"Fecha límite no válida",IF(H13&lt;'Configuración'!$B$2,"Bloqueo vencido",IF(H13&lt;='Configuración'!$B$2+'Configuración'!$B$4,"Revisar bloqueo",""))))))))</f>
        <v/>
      </c>
      <c r="M13" s="17" t="inlineStr">
        <is>
          <t>Ejemplo ficticio sin fecha límite.</t>
        </is>
      </c>
    </row>
    <row r="14" ht="31" customHeight="1">
      <c r="A14" s="10" t="inlineStr">
        <is>
          <t>SAL-FIC-006</t>
        </is>
      </c>
      <c r="B14" s="10" t="inlineStr">
        <is>
          <t>Bosque Ficticio (ficticia)</t>
        </is>
      </c>
      <c r="C14" s="11" t="n">
        <v>46300</v>
      </c>
      <c r="D14" s="36" t="n">
        <v>0.3333333333333333</v>
      </c>
      <c r="E14" s="13" t="n">
        <v>25</v>
      </c>
      <c r="F14" s="13" t="n">
        <v>22</v>
      </c>
      <c r="G14" s="13" t="n">
        <v>0</v>
      </c>
      <c r="H14" s="11" t="n"/>
      <c r="I14" s="18">
        <f>IF(OR(A14="",B14="",C14="",D14="",E14="",F14="",G14=""),"",IF(OR(COUNT(C14:D14)&lt;&gt;2,COUNT(E14:G14)&lt;&gt;3,E14&lt;1,E14&lt;&gt;INT(E14),F14&lt;0,F14&lt;&gt;INT(F14),G14&lt;0,G14&lt;&gt;INT(G14)),"",E14-F14-G14))</f>
        <v/>
      </c>
      <c r="J14" s="38">
        <f>IF(OR(I14="",E14&lt;=0),"",IFERROR(F14/E14,""))</f>
        <v/>
      </c>
      <c r="K14" s="20">
        <f>IF(COUNTA(A14:H14,M14)=0,"",IF(OR(A14="",B14="",C14="",D14="",E14="",F14="",G14=""),"Pendiente de datos",IF(OR(COUNT(C14:D14)&lt;&gt;2,COUNT(E14:G14)&lt;&gt;3,E14&lt;1,E14&lt;&gt;INT(E14),F14&lt;0,F14&lt;&gt;INT(F14),G14&lt;0,G14&lt;&gt;INT(G14)),"Datos no válidos",IF(F14+G14&gt;E14,"Sobreasignación",IF(F14+G14=E14,"Completa",IF((E14-F14-G14)/E14&lt;='Configuración'!$B$3,"Baja disponibilidad","Disponible"))))))</f>
        <v/>
      </c>
      <c r="L14" s="20">
        <f>IF(COUNTA(A14:H14,M14)=0,"",IF(AND(COUNT(C14)=1,C14&lt;'Configuración'!$B$2),"Salida anterior al control",IF(COUNT(G14)=0,"",IF(G14&lt;=0,"",IF(H14="","Falta fecha límite",IF(COUNT(H14)=0,"Fecha límite no válida",IF(H14&lt;'Configuración'!$B$2,"Bloqueo vencido",IF(H14&lt;='Configuración'!$B$2+'Configuración'!$B$4,"Revisar bloqueo",""))))))))</f>
        <v/>
      </c>
      <c r="M14" s="17" t="inlineStr">
        <is>
          <t>Ejemplo ficticio de disponibilidad.</t>
        </is>
      </c>
    </row>
    <row r="15" ht="31" customHeight="1">
      <c r="A15" s="10" t="inlineStr">
        <is>
          <t>SAL-FIC-007</t>
        </is>
      </c>
      <c r="B15" s="10" t="inlineStr">
        <is>
          <t>Patrimonio de Prueba (ficticia)</t>
        </is>
      </c>
      <c r="C15" s="11" t="n">
        <v>46305</v>
      </c>
      <c r="D15" s="36" t="n">
        <v>0.3125</v>
      </c>
      <c r="E15" s="13" t="n">
        <v>60</v>
      </c>
      <c r="F15" s="13" t="n">
        <v>54</v>
      </c>
      <c r="G15" s="13" t="n">
        <v>0</v>
      </c>
      <c r="H15" s="11" t="n"/>
      <c r="I15" s="14">
        <f>IF(OR(A15="",B15="",C15="",D15="",E15="",F15="",G15=""),"",IF(OR(COUNT(C15:D15)&lt;&gt;2,COUNT(E15:G15)&lt;&gt;3,E15&lt;1,E15&lt;&gt;INT(E15),F15&lt;0,F15&lt;&gt;INT(F15),G15&lt;0,G15&lt;&gt;INT(G15)),"",E15-F15-G15))</f>
        <v/>
      </c>
      <c r="J15" s="37">
        <f>IF(OR(I15="",E15&lt;=0),"",IFERROR(F15/E15,""))</f>
        <v/>
      </c>
      <c r="K15" s="16">
        <f>IF(COUNTA(A15:H15,M15)=0,"",IF(OR(A15="",B15="",C15="",D15="",E15="",F15="",G15=""),"Pendiente de datos",IF(OR(COUNT(C15:D15)&lt;&gt;2,COUNT(E15:G15)&lt;&gt;3,E15&lt;1,E15&lt;&gt;INT(E15),F15&lt;0,F15&lt;&gt;INT(F15),G15&lt;0,G15&lt;&gt;INT(G15)),"Datos no válidos",IF(F15+G15&gt;E15,"Sobreasignación",IF(F15+G15=E15,"Completa",IF((E15-F15-G15)/E15&lt;='Configuración'!$B$3,"Baja disponibilidad","Disponible"))))))</f>
        <v/>
      </c>
      <c r="L15" s="16">
        <f>IF(COUNTA(A15:H15,M15)=0,"",IF(AND(COUNT(C15)=1,C15&lt;'Configuración'!$B$2),"Salida anterior al control",IF(COUNT(G15)=0,"",IF(G15&lt;=0,"",IF(H15="","Falta fecha límite",IF(COUNT(H15)=0,"Fecha límite no válida",IF(H15&lt;'Configuración'!$B$2,"Bloqueo vencido",IF(H15&lt;='Configuración'!$B$2+'Configuración'!$B$4,"Revisar bloqueo",""))))))))</f>
        <v/>
      </c>
      <c r="M15" s="17" t="inlineStr">
        <is>
          <t>Ejemplo ficticio con umbral inclusivo.</t>
        </is>
      </c>
    </row>
    <row r="16" ht="31" customHeight="1">
      <c r="A16" s="10" t="inlineStr">
        <is>
          <t>SAL-FIC-008</t>
        </is>
      </c>
      <c r="B16" s="10" t="inlineStr">
        <is>
          <t>Norte Imaginario (ficticia)</t>
        </is>
      </c>
      <c r="C16" s="11" t="n">
        <v>46310</v>
      </c>
      <c r="D16" s="36" t="n">
        <v>0.3854166666666667</v>
      </c>
      <c r="E16" s="13" t="n">
        <v>35</v>
      </c>
      <c r="F16" s="13" t="n">
        <v>10</v>
      </c>
      <c r="G16" s="13" t="n">
        <v>5</v>
      </c>
      <c r="H16" s="11" t="n">
        <v>46308</v>
      </c>
      <c r="I16" s="18">
        <f>IF(OR(A16="",B16="",C16="",D16="",E16="",F16="",G16=""),"",IF(OR(COUNT(C16:D16)&lt;&gt;2,COUNT(E16:G16)&lt;&gt;3,E16&lt;1,E16&lt;&gt;INT(E16),F16&lt;0,F16&lt;&gt;INT(F16),G16&lt;0,G16&lt;&gt;INT(G16)),"",E16-F16-G16))</f>
        <v/>
      </c>
      <c r="J16" s="38">
        <f>IF(OR(I16="",E16&lt;=0),"",IFERROR(F16/E16,""))</f>
        <v/>
      </c>
      <c r="K16" s="20">
        <f>IF(COUNTA(A16:H16,M16)=0,"",IF(OR(A16="",B16="",C16="",D16="",E16="",F16="",G16=""),"Pendiente de datos",IF(OR(COUNT(C16:D16)&lt;&gt;2,COUNT(E16:G16)&lt;&gt;3,E16&lt;1,E16&lt;&gt;INT(E16),F16&lt;0,F16&lt;&gt;INT(F16),G16&lt;0,G16&lt;&gt;INT(G16)),"Datos no válidos",IF(F16+G16&gt;E16,"Sobreasignación",IF(F16+G16=E16,"Completa",IF((E16-F16-G16)/E16&lt;='Configuración'!$B$3,"Baja disponibilidad","Disponible"))))))</f>
        <v/>
      </c>
      <c r="L16" s="20">
        <f>IF(COUNTA(A16:H16,M16)=0,"",IF(AND(COUNT(C16)=1,C16&lt;'Configuración'!$B$2),"Salida anterior al control",IF(COUNT(G16)=0,"",IF(G16&lt;=0,"",IF(H16="","Falta fecha límite",IF(COUNT(H16)=0,"Fecha límite no válida",IF(H16&lt;'Configuración'!$B$2,"Bloqueo vencido",IF(H16&lt;='Configuración'!$B$2+'Configuración'!$B$4,"Revisar bloqueo",""))))))))</f>
        <v/>
      </c>
      <c r="M16" s="17" t="inlineStr">
        <is>
          <t>Ejemplo ficticio de saldo disponible.</t>
        </is>
      </c>
    </row>
    <row r="17" ht="31" customHeight="1">
      <c r="A17" s="10" t="inlineStr">
        <is>
          <t>SAL-FIC-009</t>
        </is>
      </c>
      <c r="B17" s="10" t="inlineStr">
        <is>
          <t>Pueblo Ejemplo (ficticia)</t>
        </is>
      </c>
      <c r="C17" s="11" t="n">
        <v>46319</v>
      </c>
      <c r="D17" s="36" t="n">
        <v>0.7083333333333334</v>
      </c>
      <c r="E17" s="13" t="n">
        <v>44</v>
      </c>
      <c r="F17" s="13" t="n">
        <v>44</v>
      </c>
      <c r="G17" s="13" t="n">
        <v>0</v>
      </c>
      <c r="H17" s="11" t="n"/>
      <c r="I17" s="14">
        <f>IF(OR(A17="",B17="",C17="",D17="",E17="",F17="",G17=""),"",IF(OR(COUNT(C17:D17)&lt;&gt;2,COUNT(E17:G17)&lt;&gt;3,E17&lt;1,E17&lt;&gt;INT(E17),F17&lt;0,F17&lt;&gt;INT(F17),G17&lt;0,G17&lt;&gt;INT(G17)),"",E17-F17-G17))</f>
        <v/>
      </c>
      <c r="J17" s="37">
        <f>IF(OR(I17="",E17&lt;=0),"",IFERROR(F17/E17,""))</f>
        <v/>
      </c>
      <c r="K17" s="16">
        <f>IF(COUNTA(A17:H17,M17)=0,"",IF(OR(A17="",B17="",C17="",D17="",E17="",F17="",G17=""),"Pendiente de datos",IF(OR(COUNT(C17:D17)&lt;&gt;2,COUNT(E17:G17)&lt;&gt;3,E17&lt;1,E17&lt;&gt;INT(E17),F17&lt;0,F17&lt;&gt;INT(F17),G17&lt;0,G17&lt;&gt;INT(G17)),"Datos no válidos",IF(F17+G17&gt;E17,"Sobreasignación",IF(F17+G17=E17,"Completa",IF((E17-F17-G17)/E17&lt;='Configuración'!$B$3,"Baja disponibilidad","Disponible"))))))</f>
        <v/>
      </c>
      <c r="L17" s="16">
        <f>IF(COUNTA(A17:H17,M17)=0,"",IF(AND(COUNT(C17)=1,C17&lt;'Configuración'!$B$2),"Salida anterior al control",IF(COUNT(G17)=0,"",IF(G17&lt;=0,"",IF(H17="","Falta fecha límite",IF(COUNT(H17)=0,"Fecha límite no válida",IF(H17&lt;'Configuración'!$B$2,"Bloqueo vencido",IF(H17&lt;='Configuración'!$B$2+'Configuración'!$B$4,"Revisar bloqueo",""))))))))</f>
        <v/>
      </c>
      <c r="M17" s="17" t="inlineStr">
        <is>
          <t>Ejemplo ficticio de salida completa.</t>
        </is>
      </c>
    </row>
    <row r="18" ht="31" customHeight="1">
      <c r="A18" s="10" t="inlineStr">
        <is>
          <t>SAL-FIC-010</t>
        </is>
      </c>
      <c r="B18" s="10" t="inlineStr">
        <is>
          <t>Llanura Simulada (ficticia)</t>
        </is>
      </c>
      <c r="C18" s="11" t="n">
        <v>46327</v>
      </c>
      <c r="D18" s="36" t="n">
        <v>0.3645833333333333</v>
      </c>
      <c r="E18" s="13" t="n">
        <v>52</v>
      </c>
      <c r="F18" s="13" t="n">
        <v>35</v>
      </c>
      <c r="G18" s="13" t="n">
        <v>10</v>
      </c>
      <c r="H18" s="11" t="n">
        <v>46279</v>
      </c>
      <c r="I18" s="18">
        <f>IF(OR(A18="",B18="",C18="",D18="",E18="",F18="",G18=""),"",IF(OR(COUNT(C18:D18)&lt;&gt;2,COUNT(E18:G18)&lt;&gt;3,E18&lt;1,E18&lt;&gt;INT(E18),F18&lt;0,F18&lt;&gt;INT(F18),G18&lt;0,G18&lt;&gt;INT(G18)),"",E18-F18-G18))</f>
        <v/>
      </c>
      <c r="J18" s="38">
        <f>IF(OR(I18="",E18&lt;=0),"",IFERROR(F18/E18,""))</f>
        <v/>
      </c>
      <c r="K18" s="20">
        <f>IF(COUNTA(A18:H18,M18)=0,"",IF(OR(A18="",B18="",C18="",D18="",E18="",F18="",G18=""),"Pendiente de datos",IF(OR(COUNT(C18:D18)&lt;&gt;2,COUNT(E18:G18)&lt;&gt;3,E18&lt;1,E18&lt;&gt;INT(E18),F18&lt;0,F18&lt;&gt;INT(F18),G18&lt;0,G18&lt;&gt;INT(G18)),"Datos no válidos",IF(F18+G18&gt;E18,"Sobreasignación",IF(F18+G18=E18,"Completa",IF((E18-F18-G18)/E18&lt;='Configuración'!$B$3,"Baja disponibilidad","Disponible"))))))</f>
        <v/>
      </c>
      <c r="L18" s="20">
        <f>IF(COUNTA(A18:H18,M18)=0,"",IF(AND(COUNT(C18)=1,C18&lt;'Configuración'!$B$2),"Salida anterior al control",IF(COUNT(G18)=0,"",IF(G18&lt;=0,"",IF(H18="","Falta fecha límite",IF(COUNT(H18)=0,"Fecha límite no válida",IF(H18&lt;'Configuración'!$B$2,"Bloqueo vencido",IF(H18&lt;='Configuración'!$B$2+'Configuración'!$B$4,"Revisar bloqueo",""))))))))</f>
        <v/>
      </c>
      <c r="M18" s="17" t="inlineStr">
        <is>
          <t>Ejemplo ficticio para revisar un bloqueo.</t>
        </is>
      </c>
    </row>
    <row r="19" ht="24" customHeight="1">
      <c r="A19" s="10" t="n"/>
      <c r="B19" s="10" t="n"/>
      <c r="C19" s="11" t="n"/>
      <c r="D19" s="36" t="n"/>
      <c r="E19" s="13" t="n"/>
      <c r="F19" s="13" t="n"/>
      <c r="G19" s="13" t="n"/>
      <c r="H19" s="11" t="n"/>
      <c r="I19" s="14">
        <f>IF(OR(A19="",B19="",C19="",D19="",E19="",F19="",G19=""),"",IF(OR(COUNT(C19:D19)&lt;&gt;2,COUNT(E19:G19)&lt;&gt;3,E19&lt;1,E19&lt;&gt;INT(E19),F19&lt;0,F19&lt;&gt;INT(F19),G19&lt;0,G19&lt;&gt;INT(G19)),"",E19-F19-G19))</f>
        <v/>
      </c>
      <c r="J19" s="37">
        <f>IF(OR(I19="",E19&lt;=0),"",IFERROR(F19/E19,""))</f>
        <v/>
      </c>
      <c r="K19" s="16">
        <f>IF(COUNTA(A19:H19,M19)=0,"",IF(OR(A19="",B19="",C19="",D19="",E19="",F19="",G19=""),"Pendiente de datos",IF(OR(COUNT(C19:D19)&lt;&gt;2,COUNT(E19:G19)&lt;&gt;3,E19&lt;1,E19&lt;&gt;INT(E19),F19&lt;0,F19&lt;&gt;INT(F19),G19&lt;0,G19&lt;&gt;INT(G19)),"Datos no válidos",IF(F19+G19&gt;E19,"Sobreasignación",IF(F19+G19=E19,"Completa",IF((E19-F19-G19)/E19&lt;='Configuración'!$B$3,"Baja disponibilidad","Disponible"))))))</f>
        <v/>
      </c>
      <c r="L19" s="16">
        <f>IF(COUNTA(A19:H19,M19)=0,"",IF(AND(COUNT(C19)=1,C19&lt;'Configuración'!$B$2),"Salida anterior al control",IF(COUNT(G19)=0,"",IF(G19&lt;=0,"",IF(H19="","Falta fecha límite",IF(COUNT(H19)=0,"Fecha límite no válida",IF(H19&lt;'Configuración'!$B$2,"Bloqueo vencido",IF(H19&lt;='Configuración'!$B$2+'Configuración'!$B$4,"Revisar bloqueo",""))))))))</f>
        <v/>
      </c>
      <c r="M19" s="17" t="n"/>
    </row>
    <row r="20" ht="24" customHeight="1">
      <c r="A20" s="10" t="n"/>
      <c r="B20" s="10" t="n"/>
      <c r="C20" s="11" t="n"/>
      <c r="D20" s="36" t="n"/>
      <c r="E20" s="13" t="n"/>
      <c r="F20" s="13" t="n"/>
      <c r="G20" s="13" t="n"/>
      <c r="H20" s="11" t="n"/>
      <c r="I20" s="18">
        <f>IF(OR(A20="",B20="",C20="",D20="",E20="",F20="",G20=""),"",IF(OR(COUNT(C20:D20)&lt;&gt;2,COUNT(E20:G20)&lt;&gt;3,E20&lt;1,E20&lt;&gt;INT(E20),F20&lt;0,F20&lt;&gt;INT(F20),G20&lt;0,G20&lt;&gt;INT(G20)),"",E20-F20-G20))</f>
        <v/>
      </c>
      <c r="J20" s="38">
        <f>IF(OR(I20="",E20&lt;=0),"",IFERROR(F20/E20,""))</f>
        <v/>
      </c>
      <c r="K20" s="20">
        <f>IF(COUNTA(A20:H20,M20)=0,"",IF(OR(A20="",B20="",C20="",D20="",E20="",F20="",G20=""),"Pendiente de datos",IF(OR(COUNT(C20:D20)&lt;&gt;2,COUNT(E20:G20)&lt;&gt;3,E20&lt;1,E20&lt;&gt;INT(E20),F20&lt;0,F20&lt;&gt;INT(F20),G20&lt;0,G20&lt;&gt;INT(G20)),"Datos no válidos",IF(F20+G20&gt;E20,"Sobreasignación",IF(F20+G20=E20,"Completa",IF((E20-F20-G20)/E20&lt;='Configuración'!$B$3,"Baja disponibilidad","Disponible"))))))</f>
        <v/>
      </c>
      <c r="L20" s="20">
        <f>IF(COUNTA(A20:H20,M20)=0,"",IF(AND(COUNT(C20)=1,C20&lt;'Configuración'!$B$2),"Salida anterior al control",IF(COUNT(G20)=0,"",IF(G20&lt;=0,"",IF(H20="","Falta fecha límite",IF(COUNT(H20)=0,"Fecha límite no válida",IF(H20&lt;'Configuración'!$B$2,"Bloqueo vencido",IF(H20&lt;='Configuración'!$B$2+'Configuración'!$B$4,"Revisar bloqueo",""))))))))</f>
        <v/>
      </c>
      <c r="M20" s="17" t="n"/>
    </row>
    <row r="21" ht="24" customHeight="1">
      <c r="A21" s="10" t="n"/>
      <c r="B21" s="10" t="n"/>
      <c r="C21" s="11" t="n"/>
      <c r="D21" s="36" t="n"/>
      <c r="E21" s="13" t="n"/>
      <c r="F21" s="13" t="n"/>
      <c r="G21" s="13" t="n"/>
      <c r="H21" s="11" t="n"/>
      <c r="I21" s="14">
        <f>IF(OR(A21="",B21="",C21="",D21="",E21="",F21="",G21=""),"",IF(OR(COUNT(C21:D21)&lt;&gt;2,COUNT(E21:G21)&lt;&gt;3,E21&lt;1,E21&lt;&gt;INT(E21),F21&lt;0,F21&lt;&gt;INT(F21),G21&lt;0,G21&lt;&gt;INT(G21)),"",E21-F21-G21))</f>
        <v/>
      </c>
      <c r="J21" s="37">
        <f>IF(OR(I21="",E21&lt;=0),"",IFERROR(F21/E21,""))</f>
        <v/>
      </c>
      <c r="K21" s="16">
        <f>IF(COUNTA(A21:H21,M21)=0,"",IF(OR(A21="",B21="",C21="",D21="",E21="",F21="",G21=""),"Pendiente de datos",IF(OR(COUNT(C21:D21)&lt;&gt;2,COUNT(E21:G21)&lt;&gt;3,E21&lt;1,E21&lt;&gt;INT(E21),F21&lt;0,F21&lt;&gt;INT(F21),G21&lt;0,G21&lt;&gt;INT(G21)),"Datos no válidos",IF(F21+G21&gt;E21,"Sobreasignación",IF(F21+G21=E21,"Completa",IF((E21-F21-G21)/E21&lt;='Configuración'!$B$3,"Baja disponibilidad","Disponible"))))))</f>
        <v/>
      </c>
      <c r="L21" s="16">
        <f>IF(COUNTA(A21:H21,M21)=0,"",IF(AND(COUNT(C21)=1,C21&lt;'Configuración'!$B$2),"Salida anterior al control",IF(COUNT(G21)=0,"",IF(G21&lt;=0,"",IF(H21="","Falta fecha límite",IF(COUNT(H21)=0,"Fecha límite no válida",IF(H21&lt;'Configuración'!$B$2,"Bloqueo vencido",IF(H21&lt;='Configuración'!$B$2+'Configuración'!$B$4,"Revisar bloqueo",""))))))))</f>
        <v/>
      </c>
      <c r="M21" s="17" t="n"/>
    </row>
    <row r="22" ht="24" customHeight="1">
      <c r="A22" s="10" t="n"/>
      <c r="B22" s="10" t="n"/>
      <c r="C22" s="11" t="n"/>
      <c r="D22" s="36" t="n"/>
      <c r="E22" s="13" t="n"/>
      <c r="F22" s="13" t="n"/>
      <c r="G22" s="13" t="n"/>
      <c r="H22" s="11" t="n"/>
      <c r="I22" s="18">
        <f>IF(OR(A22="",B22="",C22="",D22="",E22="",F22="",G22=""),"",IF(OR(COUNT(C22:D22)&lt;&gt;2,COUNT(E22:G22)&lt;&gt;3,E22&lt;1,E22&lt;&gt;INT(E22),F22&lt;0,F22&lt;&gt;INT(F22),G22&lt;0,G22&lt;&gt;INT(G22)),"",E22-F22-G22))</f>
        <v/>
      </c>
      <c r="J22" s="38">
        <f>IF(OR(I22="",E22&lt;=0),"",IFERROR(F22/E22,""))</f>
        <v/>
      </c>
      <c r="K22" s="20">
        <f>IF(COUNTA(A22:H22,M22)=0,"",IF(OR(A22="",B22="",C22="",D22="",E22="",F22="",G22=""),"Pendiente de datos",IF(OR(COUNT(C22:D22)&lt;&gt;2,COUNT(E22:G22)&lt;&gt;3,E22&lt;1,E22&lt;&gt;INT(E22),F22&lt;0,F22&lt;&gt;INT(F22),G22&lt;0,G22&lt;&gt;INT(G22)),"Datos no válidos",IF(F22+G22&gt;E22,"Sobreasignación",IF(F22+G22=E22,"Completa",IF((E22-F22-G22)/E22&lt;='Configuración'!$B$3,"Baja disponibilidad","Disponible"))))))</f>
        <v/>
      </c>
      <c r="L22" s="20">
        <f>IF(COUNTA(A22:H22,M22)=0,"",IF(AND(COUNT(C22)=1,C22&lt;'Configuración'!$B$2),"Salida anterior al control",IF(COUNT(G22)=0,"",IF(G22&lt;=0,"",IF(H22="","Falta fecha límite",IF(COUNT(H22)=0,"Fecha límite no válida",IF(H22&lt;'Configuración'!$B$2,"Bloqueo vencido",IF(H22&lt;='Configuración'!$B$2+'Configuración'!$B$4,"Revisar bloqueo",""))))))))</f>
        <v/>
      </c>
      <c r="M22" s="17" t="n"/>
    </row>
    <row r="23" ht="24" customHeight="1">
      <c r="A23" s="10" t="n"/>
      <c r="B23" s="10" t="n"/>
      <c r="C23" s="11" t="n"/>
      <c r="D23" s="36" t="n"/>
      <c r="E23" s="13" t="n"/>
      <c r="F23" s="13" t="n"/>
      <c r="G23" s="13" t="n"/>
      <c r="H23" s="11" t="n"/>
      <c r="I23" s="14">
        <f>IF(OR(A23="",B23="",C23="",D23="",E23="",F23="",G23=""),"",IF(OR(COUNT(C23:D23)&lt;&gt;2,COUNT(E23:G23)&lt;&gt;3,E23&lt;1,E23&lt;&gt;INT(E23),F23&lt;0,F23&lt;&gt;INT(F23),G23&lt;0,G23&lt;&gt;INT(G23)),"",E23-F23-G23))</f>
        <v/>
      </c>
      <c r="J23" s="37">
        <f>IF(OR(I23="",E23&lt;=0),"",IFERROR(F23/E23,""))</f>
        <v/>
      </c>
      <c r="K23" s="16">
        <f>IF(COUNTA(A23:H23,M23)=0,"",IF(OR(A23="",B23="",C23="",D23="",E23="",F23="",G23=""),"Pendiente de datos",IF(OR(COUNT(C23:D23)&lt;&gt;2,COUNT(E23:G23)&lt;&gt;3,E23&lt;1,E23&lt;&gt;INT(E23),F23&lt;0,F23&lt;&gt;INT(F23),G23&lt;0,G23&lt;&gt;INT(G23)),"Datos no válidos",IF(F23+G23&gt;E23,"Sobreasignación",IF(F23+G23=E23,"Completa",IF((E23-F23-G23)/E23&lt;='Configuración'!$B$3,"Baja disponibilidad","Disponible"))))))</f>
        <v/>
      </c>
      <c r="L23" s="16">
        <f>IF(COUNTA(A23:H23,M23)=0,"",IF(AND(COUNT(C23)=1,C23&lt;'Configuración'!$B$2),"Salida anterior al control",IF(COUNT(G23)=0,"",IF(G23&lt;=0,"",IF(H23="","Falta fecha límite",IF(COUNT(H23)=0,"Fecha límite no válida",IF(H23&lt;'Configuración'!$B$2,"Bloqueo vencido",IF(H23&lt;='Configuración'!$B$2+'Configuración'!$B$4,"Revisar bloqueo",""))))))))</f>
        <v/>
      </c>
      <c r="M23" s="17" t="n"/>
    </row>
    <row r="24" ht="24" customHeight="1">
      <c r="A24" s="10" t="n"/>
      <c r="B24" s="10" t="n"/>
      <c r="C24" s="11" t="n"/>
      <c r="D24" s="36" t="n"/>
      <c r="E24" s="13" t="n"/>
      <c r="F24" s="13" t="n"/>
      <c r="G24" s="13" t="n"/>
      <c r="H24" s="11" t="n"/>
      <c r="I24" s="18">
        <f>IF(OR(A24="",B24="",C24="",D24="",E24="",F24="",G24=""),"",IF(OR(COUNT(C24:D24)&lt;&gt;2,COUNT(E24:G24)&lt;&gt;3,E24&lt;1,E24&lt;&gt;INT(E24),F24&lt;0,F24&lt;&gt;INT(F24),G24&lt;0,G24&lt;&gt;INT(G24)),"",E24-F24-G24))</f>
        <v/>
      </c>
      <c r="J24" s="38">
        <f>IF(OR(I24="",E24&lt;=0),"",IFERROR(F24/E24,""))</f>
        <v/>
      </c>
      <c r="K24" s="20">
        <f>IF(COUNTA(A24:H24,M24)=0,"",IF(OR(A24="",B24="",C24="",D24="",E24="",F24="",G24=""),"Pendiente de datos",IF(OR(COUNT(C24:D24)&lt;&gt;2,COUNT(E24:G24)&lt;&gt;3,E24&lt;1,E24&lt;&gt;INT(E24),F24&lt;0,F24&lt;&gt;INT(F24),G24&lt;0,G24&lt;&gt;INT(G24)),"Datos no válidos",IF(F24+G24&gt;E24,"Sobreasignación",IF(F24+G24=E24,"Completa",IF((E24-F24-G24)/E24&lt;='Configuración'!$B$3,"Baja disponibilidad","Disponible"))))))</f>
        <v/>
      </c>
      <c r="L24" s="20">
        <f>IF(COUNTA(A24:H24,M24)=0,"",IF(AND(COUNT(C24)=1,C24&lt;'Configuración'!$B$2),"Salida anterior al control",IF(COUNT(G24)=0,"",IF(G24&lt;=0,"",IF(H24="","Falta fecha límite",IF(COUNT(H24)=0,"Fecha límite no válida",IF(H24&lt;'Configuración'!$B$2,"Bloqueo vencido",IF(H24&lt;='Configuración'!$B$2+'Configuración'!$B$4,"Revisar bloqueo",""))))))))</f>
        <v/>
      </c>
      <c r="M24" s="17" t="n"/>
    </row>
    <row r="25" ht="24" customHeight="1">
      <c r="A25" s="10" t="n"/>
      <c r="B25" s="10" t="n"/>
      <c r="C25" s="11" t="n"/>
      <c r="D25" s="36" t="n"/>
      <c r="E25" s="13" t="n"/>
      <c r="F25" s="13" t="n"/>
      <c r="G25" s="13" t="n"/>
      <c r="H25" s="11" t="n"/>
      <c r="I25" s="14">
        <f>IF(OR(A25="",B25="",C25="",D25="",E25="",F25="",G25=""),"",IF(OR(COUNT(C25:D25)&lt;&gt;2,COUNT(E25:G25)&lt;&gt;3,E25&lt;1,E25&lt;&gt;INT(E25),F25&lt;0,F25&lt;&gt;INT(F25),G25&lt;0,G25&lt;&gt;INT(G25)),"",E25-F25-G25))</f>
        <v/>
      </c>
      <c r="J25" s="37">
        <f>IF(OR(I25="",E25&lt;=0),"",IFERROR(F25/E25,""))</f>
        <v/>
      </c>
      <c r="K25" s="16">
        <f>IF(COUNTA(A25:H25,M25)=0,"",IF(OR(A25="",B25="",C25="",D25="",E25="",F25="",G25=""),"Pendiente de datos",IF(OR(COUNT(C25:D25)&lt;&gt;2,COUNT(E25:G25)&lt;&gt;3,E25&lt;1,E25&lt;&gt;INT(E25),F25&lt;0,F25&lt;&gt;INT(F25),G25&lt;0,G25&lt;&gt;INT(G25)),"Datos no válidos",IF(F25+G25&gt;E25,"Sobreasignación",IF(F25+G25=E25,"Completa",IF((E25-F25-G25)/E25&lt;='Configuración'!$B$3,"Baja disponibilidad","Disponible"))))))</f>
        <v/>
      </c>
      <c r="L25" s="16">
        <f>IF(COUNTA(A25:H25,M25)=0,"",IF(AND(COUNT(C25)=1,C25&lt;'Configuración'!$B$2),"Salida anterior al control",IF(COUNT(G25)=0,"",IF(G25&lt;=0,"",IF(H25="","Falta fecha límite",IF(COUNT(H25)=0,"Fecha límite no válida",IF(H25&lt;'Configuración'!$B$2,"Bloqueo vencido",IF(H25&lt;='Configuración'!$B$2+'Configuración'!$B$4,"Revisar bloqueo",""))))))))</f>
        <v/>
      </c>
      <c r="M25" s="17" t="n"/>
    </row>
    <row r="26" ht="24" customHeight="1">
      <c r="A26" s="10" t="n"/>
      <c r="B26" s="10" t="n"/>
      <c r="C26" s="11" t="n"/>
      <c r="D26" s="36" t="n"/>
      <c r="E26" s="13" t="n"/>
      <c r="F26" s="13" t="n"/>
      <c r="G26" s="13" t="n"/>
      <c r="H26" s="11" t="n"/>
      <c r="I26" s="18">
        <f>IF(OR(A26="",B26="",C26="",D26="",E26="",F26="",G26=""),"",IF(OR(COUNT(C26:D26)&lt;&gt;2,COUNT(E26:G26)&lt;&gt;3,E26&lt;1,E26&lt;&gt;INT(E26),F26&lt;0,F26&lt;&gt;INT(F26),G26&lt;0,G26&lt;&gt;INT(G26)),"",E26-F26-G26))</f>
        <v/>
      </c>
      <c r="J26" s="38">
        <f>IF(OR(I26="",E26&lt;=0),"",IFERROR(F26/E26,""))</f>
        <v/>
      </c>
      <c r="K26" s="20">
        <f>IF(COUNTA(A26:H26,M26)=0,"",IF(OR(A26="",B26="",C26="",D26="",E26="",F26="",G26=""),"Pendiente de datos",IF(OR(COUNT(C26:D26)&lt;&gt;2,COUNT(E26:G26)&lt;&gt;3,E26&lt;1,E26&lt;&gt;INT(E26),F26&lt;0,F26&lt;&gt;INT(F26),G26&lt;0,G26&lt;&gt;INT(G26)),"Datos no válidos",IF(F26+G26&gt;E26,"Sobreasignación",IF(F26+G26=E26,"Completa",IF((E26-F26-G26)/E26&lt;='Configuración'!$B$3,"Baja disponibilidad","Disponible"))))))</f>
        <v/>
      </c>
      <c r="L26" s="20">
        <f>IF(COUNTA(A26:H26,M26)=0,"",IF(AND(COUNT(C26)=1,C26&lt;'Configuración'!$B$2),"Salida anterior al control",IF(COUNT(G26)=0,"",IF(G26&lt;=0,"",IF(H26="","Falta fecha límite",IF(COUNT(H26)=0,"Fecha límite no válida",IF(H26&lt;'Configuración'!$B$2,"Bloqueo vencido",IF(H26&lt;='Configuración'!$B$2+'Configuración'!$B$4,"Revisar bloqueo",""))))))))</f>
        <v/>
      </c>
      <c r="M26" s="17" t="n"/>
    </row>
    <row r="27" ht="24" customHeight="1">
      <c r="A27" s="10" t="n"/>
      <c r="B27" s="10" t="n"/>
      <c r="C27" s="11" t="n"/>
      <c r="D27" s="36" t="n"/>
      <c r="E27" s="13" t="n"/>
      <c r="F27" s="13" t="n"/>
      <c r="G27" s="13" t="n"/>
      <c r="H27" s="11" t="n"/>
      <c r="I27" s="14">
        <f>IF(OR(A27="",B27="",C27="",D27="",E27="",F27="",G27=""),"",IF(OR(COUNT(C27:D27)&lt;&gt;2,COUNT(E27:G27)&lt;&gt;3,E27&lt;1,E27&lt;&gt;INT(E27),F27&lt;0,F27&lt;&gt;INT(F27),G27&lt;0,G27&lt;&gt;INT(G27)),"",E27-F27-G27))</f>
        <v/>
      </c>
      <c r="J27" s="37">
        <f>IF(OR(I27="",E27&lt;=0),"",IFERROR(F27/E27,""))</f>
        <v/>
      </c>
      <c r="K27" s="16">
        <f>IF(COUNTA(A27:H27,M27)=0,"",IF(OR(A27="",B27="",C27="",D27="",E27="",F27="",G27=""),"Pendiente de datos",IF(OR(COUNT(C27:D27)&lt;&gt;2,COUNT(E27:G27)&lt;&gt;3,E27&lt;1,E27&lt;&gt;INT(E27),F27&lt;0,F27&lt;&gt;INT(F27),G27&lt;0,G27&lt;&gt;INT(G27)),"Datos no válidos",IF(F27+G27&gt;E27,"Sobreasignación",IF(F27+G27=E27,"Completa",IF((E27-F27-G27)/E27&lt;='Configuración'!$B$3,"Baja disponibilidad","Disponible"))))))</f>
        <v/>
      </c>
      <c r="L27" s="16">
        <f>IF(COUNTA(A27:H27,M27)=0,"",IF(AND(COUNT(C27)=1,C27&lt;'Configuración'!$B$2),"Salida anterior al control",IF(COUNT(G27)=0,"",IF(G27&lt;=0,"",IF(H27="","Falta fecha límite",IF(COUNT(H27)=0,"Fecha límite no válida",IF(H27&lt;'Configuración'!$B$2,"Bloqueo vencido",IF(H27&lt;='Configuración'!$B$2+'Configuración'!$B$4,"Revisar bloqueo",""))))))))</f>
        <v/>
      </c>
      <c r="M27" s="17" t="n"/>
    </row>
    <row r="28" ht="24" customHeight="1">
      <c r="A28" s="10" t="n"/>
      <c r="B28" s="10" t="n"/>
      <c r="C28" s="11" t="n"/>
      <c r="D28" s="36" t="n"/>
      <c r="E28" s="13" t="n"/>
      <c r="F28" s="13" t="n"/>
      <c r="G28" s="13" t="n"/>
      <c r="H28" s="11" t="n"/>
      <c r="I28" s="18">
        <f>IF(OR(A28="",B28="",C28="",D28="",E28="",F28="",G28=""),"",IF(OR(COUNT(C28:D28)&lt;&gt;2,COUNT(E28:G28)&lt;&gt;3,E28&lt;1,E28&lt;&gt;INT(E28),F28&lt;0,F28&lt;&gt;INT(F28),G28&lt;0,G28&lt;&gt;INT(G28)),"",E28-F28-G28))</f>
        <v/>
      </c>
      <c r="J28" s="38">
        <f>IF(OR(I28="",E28&lt;=0),"",IFERROR(F28/E28,""))</f>
        <v/>
      </c>
      <c r="K28" s="20">
        <f>IF(COUNTA(A28:H28,M28)=0,"",IF(OR(A28="",B28="",C28="",D28="",E28="",F28="",G28=""),"Pendiente de datos",IF(OR(COUNT(C28:D28)&lt;&gt;2,COUNT(E28:G28)&lt;&gt;3,E28&lt;1,E28&lt;&gt;INT(E28),F28&lt;0,F28&lt;&gt;INT(F28),G28&lt;0,G28&lt;&gt;INT(G28)),"Datos no válidos",IF(F28+G28&gt;E28,"Sobreasignación",IF(F28+G28=E28,"Completa",IF((E28-F28-G28)/E28&lt;='Configuración'!$B$3,"Baja disponibilidad","Disponible"))))))</f>
        <v/>
      </c>
      <c r="L28" s="20">
        <f>IF(COUNTA(A28:H28,M28)=0,"",IF(AND(COUNT(C28)=1,C28&lt;'Configuración'!$B$2),"Salida anterior al control",IF(COUNT(G28)=0,"",IF(G28&lt;=0,"",IF(H28="","Falta fecha límite",IF(COUNT(H28)=0,"Fecha límite no válida",IF(H28&lt;'Configuración'!$B$2,"Bloqueo vencido",IF(H28&lt;='Configuración'!$B$2+'Configuración'!$B$4,"Revisar bloqueo",""))))))))</f>
        <v/>
      </c>
      <c r="M28" s="17" t="n"/>
    </row>
    <row r="29" ht="24" customHeight="1">
      <c r="A29" s="10" t="n"/>
      <c r="B29" s="10" t="n"/>
      <c r="C29" s="11" t="n"/>
      <c r="D29" s="36" t="n"/>
      <c r="E29" s="13" t="n"/>
      <c r="F29" s="13" t="n"/>
      <c r="G29" s="13" t="n"/>
      <c r="H29" s="11" t="n"/>
      <c r="I29" s="14">
        <f>IF(OR(A29="",B29="",C29="",D29="",E29="",F29="",G29=""),"",IF(OR(COUNT(C29:D29)&lt;&gt;2,COUNT(E29:G29)&lt;&gt;3,E29&lt;1,E29&lt;&gt;INT(E29),F29&lt;0,F29&lt;&gt;INT(F29),G29&lt;0,G29&lt;&gt;INT(G29)),"",E29-F29-G29))</f>
        <v/>
      </c>
      <c r="J29" s="37">
        <f>IF(OR(I29="",E29&lt;=0),"",IFERROR(F29/E29,""))</f>
        <v/>
      </c>
      <c r="K29" s="16">
        <f>IF(COUNTA(A29:H29,M29)=0,"",IF(OR(A29="",B29="",C29="",D29="",E29="",F29="",G29=""),"Pendiente de datos",IF(OR(COUNT(C29:D29)&lt;&gt;2,COUNT(E29:G29)&lt;&gt;3,E29&lt;1,E29&lt;&gt;INT(E29),F29&lt;0,F29&lt;&gt;INT(F29),G29&lt;0,G29&lt;&gt;INT(G29)),"Datos no válidos",IF(F29+G29&gt;E29,"Sobreasignación",IF(F29+G29=E29,"Completa",IF((E29-F29-G29)/E29&lt;='Configuración'!$B$3,"Baja disponibilidad","Disponible"))))))</f>
        <v/>
      </c>
      <c r="L29" s="16">
        <f>IF(COUNTA(A29:H29,M29)=0,"",IF(AND(COUNT(C29)=1,C29&lt;'Configuración'!$B$2),"Salida anterior al control",IF(COUNT(G29)=0,"",IF(G29&lt;=0,"",IF(H29="","Falta fecha límite",IF(COUNT(H29)=0,"Fecha límite no válida",IF(H29&lt;'Configuración'!$B$2,"Bloqueo vencido",IF(H29&lt;='Configuración'!$B$2+'Configuración'!$B$4,"Revisar bloqueo",""))))))))</f>
        <v/>
      </c>
      <c r="M29" s="17" t="n"/>
    </row>
    <row r="30" ht="24" customHeight="1">
      <c r="A30" s="10" t="n"/>
      <c r="B30" s="10" t="n"/>
      <c r="C30" s="11" t="n"/>
      <c r="D30" s="36" t="n"/>
      <c r="E30" s="13" t="n"/>
      <c r="F30" s="13" t="n"/>
      <c r="G30" s="13" t="n"/>
      <c r="H30" s="11" t="n"/>
      <c r="I30" s="18">
        <f>IF(OR(A30="",B30="",C30="",D30="",E30="",F30="",G30=""),"",IF(OR(COUNT(C30:D30)&lt;&gt;2,COUNT(E30:G30)&lt;&gt;3,E30&lt;1,E30&lt;&gt;INT(E30),F30&lt;0,F30&lt;&gt;INT(F30),G30&lt;0,G30&lt;&gt;INT(G30)),"",E30-F30-G30))</f>
        <v/>
      </c>
      <c r="J30" s="38">
        <f>IF(OR(I30="",E30&lt;=0),"",IFERROR(F30/E30,""))</f>
        <v/>
      </c>
      <c r="K30" s="20">
        <f>IF(COUNTA(A30:H30,M30)=0,"",IF(OR(A30="",B30="",C30="",D30="",E30="",F30="",G30=""),"Pendiente de datos",IF(OR(COUNT(C30:D30)&lt;&gt;2,COUNT(E30:G30)&lt;&gt;3,E30&lt;1,E30&lt;&gt;INT(E30),F30&lt;0,F30&lt;&gt;INT(F30),G30&lt;0,G30&lt;&gt;INT(G30)),"Datos no válidos",IF(F30+G30&gt;E30,"Sobreasignación",IF(F30+G30=E30,"Completa",IF((E30-F30-G30)/E30&lt;='Configuración'!$B$3,"Baja disponibilidad","Disponible"))))))</f>
        <v/>
      </c>
      <c r="L30" s="20">
        <f>IF(COUNTA(A30:H30,M30)=0,"",IF(AND(COUNT(C30)=1,C30&lt;'Configuración'!$B$2),"Salida anterior al control",IF(COUNT(G30)=0,"",IF(G30&lt;=0,"",IF(H30="","Falta fecha límite",IF(COUNT(H30)=0,"Fecha límite no válida",IF(H30&lt;'Configuración'!$B$2,"Bloqueo vencido",IF(H30&lt;='Configuración'!$B$2+'Configuración'!$B$4,"Revisar bloqueo",""))))))))</f>
        <v/>
      </c>
      <c r="M30" s="17" t="n"/>
    </row>
    <row r="31" ht="24" customHeight="1">
      <c r="A31" s="10" t="n"/>
      <c r="B31" s="10" t="n"/>
      <c r="C31" s="11" t="n"/>
      <c r="D31" s="36" t="n"/>
      <c r="E31" s="13" t="n"/>
      <c r="F31" s="13" t="n"/>
      <c r="G31" s="13" t="n"/>
      <c r="H31" s="11" t="n"/>
      <c r="I31" s="14">
        <f>IF(OR(A31="",B31="",C31="",D31="",E31="",F31="",G31=""),"",IF(OR(COUNT(C31:D31)&lt;&gt;2,COUNT(E31:G31)&lt;&gt;3,E31&lt;1,E31&lt;&gt;INT(E31),F31&lt;0,F31&lt;&gt;INT(F31),G31&lt;0,G31&lt;&gt;INT(G31)),"",E31-F31-G31))</f>
        <v/>
      </c>
      <c r="J31" s="37">
        <f>IF(OR(I31="",E31&lt;=0),"",IFERROR(F31/E31,""))</f>
        <v/>
      </c>
      <c r="K31" s="16">
        <f>IF(COUNTA(A31:H31,M31)=0,"",IF(OR(A31="",B31="",C31="",D31="",E31="",F31="",G31=""),"Pendiente de datos",IF(OR(COUNT(C31:D31)&lt;&gt;2,COUNT(E31:G31)&lt;&gt;3,E31&lt;1,E31&lt;&gt;INT(E31),F31&lt;0,F31&lt;&gt;INT(F31),G31&lt;0,G31&lt;&gt;INT(G31)),"Datos no válidos",IF(F31+G31&gt;E31,"Sobreasignación",IF(F31+G31=E31,"Completa",IF((E31-F31-G31)/E31&lt;='Configuración'!$B$3,"Baja disponibilidad","Disponible"))))))</f>
        <v/>
      </c>
      <c r="L31" s="16">
        <f>IF(COUNTA(A31:H31,M31)=0,"",IF(AND(COUNT(C31)=1,C31&lt;'Configuración'!$B$2),"Salida anterior al control",IF(COUNT(G31)=0,"",IF(G31&lt;=0,"",IF(H31="","Falta fecha límite",IF(COUNT(H31)=0,"Fecha límite no válida",IF(H31&lt;'Configuración'!$B$2,"Bloqueo vencido",IF(H31&lt;='Configuración'!$B$2+'Configuración'!$B$4,"Revisar bloqueo",""))))))))</f>
        <v/>
      </c>
      <c r="M31" s="17" t="n"/>
    </row>
    <row r="32" ht="24" customHeight="1">
      <c r="A32" s="10" t="n"/>
      <c r="B32" s="10" t="n"/>
      <c r="C32" s="11" t="n"/>
      <c r="D32" s="36" t="n"/>
      <c r="E32" s="13" t="n"/>
      <c r="F32" s="13" t="n"/>
      <c r="G32" s="13" t="n"/>
      <c r="H32" s="11" t="n"/>
      <c r="I32" s="18">
        <f>IF(OR(A32="",B32="",C32="",D32="",E32="",F32="",G32=""),"",IF(OR(COUNT(C32:D32)&lt;&gt;2,COUNT(E32:G32)&lt;&gt;3,E32&lt;1,E32&lt;&gt;INT(E32),F32&lt;0,F32&lt;&gt;INT(F32),G32&lt;0,G32&lt;&gt;INT(G32)),"",E32-F32-G32))</f>
        <v/>
      </c>
      <c r="J32" s="38">
        <f>IF(OR(I32="",E32&lt;=0),"",IFERROR(F32/E32,""))</f>
        <v/>
      </c>
      <c r="K32" s="20">
        <f>IF(COUNTA(A32:H32,M32)=0,"",IF(OR(A32="",B32="",C32="",D32="",E32="",F32="",G32=""),"Pendiente de datos",IF(OR(COUNT(C32:D32)&lt;&gt;2,COUNT(E32:G32)&lt;&gt;3,E32&lt;1,E32&lt;&gt;INT(E32),F32&lt;0,F32&lt;&gt;INT(F32),G32&lt;0,G32&lt;&gt;INT(G32)),"Datos no válidos",IF(F32+G32&gt;E32,"Sobreasignación",IF(F32+G32=E32,"Completa",IF((E32-F32-G32)/E32&lt;='Configuración'!$B$3,"Baja disponibilidad","Disponible"))))))</f>
        <v/>
      </c>
      <c r="L32" s="20">
        <f>IF(COUNTA(A32:H32,M32)=0,"",IF(AND(COUNT(C32)=1,C32&lt;'Configuración'!$B$2),"Salida anterior al control",IF(COUNT(G32)=0,"",IF(G32&lt;=0,"",IF(H32="","Falta fecha límite",IF(COUNT(H32)=0,"Fecha límite no válida",IF(H32&lt;'Configuración'!$B$2,"Bloqueo vencido",IF(H32&lt;='Configuración'!$B$2+'Configuración'!$B$4,"Revisar bloqueo",""))))))))</f>
        <v/>
      </c>
      <c r="M32" s="17" t="n"/>
    </row>
    <row r="33" ht="24" customHeight="1">
      <c r="A33" s="10" t="n"/>
      <c r="B33" s="10" t="n"/>
      <c r="C33" s="11" t="n"/>
      <c r="D33" s="36" t="n"/>
      <c r="E33" s="13" t="n"/>
      <c r="F33" s="13" t="n"/>
      <c r="G33" s="13" t="n"/>
      <c r="H33" s="11" t="n"/>
      <c r="I33" s="14">
        <f>IF(OR(A33="",B33="",C33="",D33="",E33="",F33="",G33=""),"",IF(OR(COUNT(C33:D33)&lt;&gt;2,COUNT(E33:G33)&lt;&gt;3,E33&lt;1,E33&lt;&gt;INT(E33),F33&lt;0,F33&lt;&gt;INT(F33),G33&lt;0,G33&lt;&gt;INT(G33)),"",E33-F33-G33))</f>
        <v/>
      </c>
      <c r="J33" s="37">
        <f>IF(OR(I33="",E33&lt;=0),"",IFERROR(F33/E33,""))</f>
        <v/>
      </c>
      <c r="K33" s="16">
        <f>IF(COUNTA(A33:H33,M33)=0,"",IF(OR(A33="",B33="",C33="",D33="",E33="",F33="",G33=""),"Pendiente de datos",IF(OR(COUNT(C33:D33)&lt;&gt;2,COUNT(E33:G33)&lt;&gt;3,E33&lt;1,E33&lt;&gt;INT(E33),F33&lt;0,F33&lt;&gt;INT(F33),G33&lt;0,G33&lt;&gt;INT(G33)),"Datos no válidos",IF(F33+G33&gt;E33,"Sobreasignación",IF(F33+G33=E33,"Completa",IF((E33-F33-G33)/E33&lt;='Configuración'!$B$3,"Baja disponibilidad","Disponible"))))))</f>
        <v/>
      </c>
      <c r="L33" s="16">
        <f>IF(COUNTA(A33:H33,M33)=0,"",IF(AND(COUNT(C33)=1,C33&lt;'Configuración'!$B$2),"Salida anterior al control",IF(COUNT(G33)=0,"",IF(G33&lt;=0,"",IF(H33="","Falta fecha límite",IF(COUNT(H33)=0,"Fecha límite no válida",IF(H33&lt;'Configuración'!$B$2,"Bloqueo vencido",IF(H33&lt;='Configuración'!$B$2+'Configuración'!$B$4,"Revisar bloqueo",""))))))))</f>
        <v/>
      </c>
      <c r="M33" s="17" t="n"/>
    </row>
    <row r="34" ht="24" customHeight="1">
      <c r="A34" s="10" t="n"/>
      <c r="B34" s="10" t="n"/>
      <c r="C34" s="11" t="n"/>
      <c r="D34" s="36" t="n"/>
      <c r="E34" s="13" t="n"/>
      <c r="F34" s="13" t="n"/>
      <c r="G34" s="13" t="n"/>
      <c r="H34" s="11" t="n"/>
      <c r="I34" s="18">
        <f>IF(OR(A34="",B34="",C34="",D34="",E34="",F34="",G34=""),"",IF(OR(COUNT(C34:D34)&lt;&gt;2,COUNT(E34:G34)&lt;&gt;3,E34&lt;1,E34&lt;&gt;INT(E34),F34&lt;0,F34&lt;&gt;INT(F34),G34&lt;0,G34&lt;&gt;INT(G34)),"",E34-F34-G34))</f>
        <v/>
      </c>
      <c r="J34" s="38">
        <f>IF(OR(I34="",E34&lt;=0),"",IFERROR(F34/E34,""))</f>
        <v/>
      </c>
      <c r="K34" s="20">
        <f>IF(COUNTA(A34:H34,M34)=0,"",IF(OR(A34="",B34="",C34="",D34="",E34="",F34="",G34=""),"Pendiente de datos",IF(OR(COUNT(C34:D34)&lt;&gt;2,COUNT(E34:G34)&lt;&gt;3,E34&lt;1,E34&lt;&gt;INT(E34),F34&lt;0,F34&lt;&gt;INT(F34),G34&lt;0,G34&lt;&gt;INT(G34)),"Datos no válidos",IF(F34+G34&gt;E34,"Sobreasignación",IF(F34+G34=E34,"Completa",IF((E34-F34-G34)/E34&lt;='Configuración'!$B$3,"Baja disponibilidad","Disponible"))))))</f>
        <v/>
      </c>
      <c r="L34" s="20">
        <f>IF(COUNTA(A34:H34,M34)=0,"",IF(AND(COUNT(C34)=1,C34&lt;'Configuración'!$B$2),"Salida anterior al control",IF(COUNT(G34)=0,"",IF(G34&lt;=0,"",IF(H34="","Falta fecha límite",IF(COUNT(H34)=0,"Fecha límite no válida",IF(H34&lt;'Configuración'!$B$2,"Bloqueo vencido",IF(H34&lt;='Configuración'!$B$2+'Configuración'!$B$4,"Revisar bloqueo",""))))))))</f>
        <v/>
      </c>
      <c r="M34" s="17" t="n"/>
    </row>
    <row r="35" ht="24" customHeight="1">
      <c r="A35" s="10" t="n"/>
      <c r="B35" s="10" t="n"/>
      <c r="C35" s="11" t="n"/>
      <c r="D35" s="36" t="n"/>
      <c r="E35" s="13" t="n"/>
      <c r="F35" s="13" t="n"/>
      <c r="G35" s="13" t="n"/>
      <c r="H35" s="11" t="n"/>
      <c r="I35" s="14">
        <f>IF(OR(A35="",B35="",C35="",D35="",E35="",F35="",G35=""),"",IF(OR(COUNT(C35:D35)&lt;&gt;2,COUNT(E35:G35)&lt;&gt;3,E35&lt;1,E35&lt;&gt;INT(E35),F35&lt;0,F35&lt;&gt;INT(F35),G35&lt;0,G35&lt;&gt;INT(G35)),"",E35-F35-G35))</f>
        <v/>
      </c>
      <c r="J35" s="37">
        <f>IF(OR(I35="",E35&lt;=0),"",IFERROR(F35/E35,""))</f>
        <v/>
      </c>
      <c r="K35" s="16">
        <f>IF(COUNTA(A35:H35,M35)=0,"",IF(OR(A35="",B35="",C35="",D35="",E35="",F35="",G35=""),"Pendiente de datos",IF(OR(COUNT(C35:D35)&lt;&gt;2,COUNT(E35:G35)&lt;&gt;3,E35&lt;1,E35&lt;&gt;INT(E35),F35&lt;0,F35&lt;&gt;INT(F35),G35&lt;0,G35&lt;&gt;INT(G35)),"Datos no válidos",IF(F35+G35&gt;E35,"Sobreasignación",IF(F35+G35=E35,"Completa",IF((E35-F35-G35)/E35&lt;='Configuración'!$B$3,"Baja disponibilidad","Disponible"))))))</f>
        <v/>
      </c>
      <c r="L35" s="16">
        <f>IF(COUNTA(A35:H35,M35)=0,"",IF(AND(COUNT(C35)=1,C35&lt;'Configuración'!$B$2),"Salida anterior al control",IF(COUNT(G35)=0,"",IF(G35&lt;=0,"",IF(H35="","Falta fecha límite",IF(COUNT(H35)=0,"Fecha límite no válida",IF(H35&lt;'Configuración'!$B$2,"Bloqueo vencido",IF(H35&lt;='Configuración'!$B$2+'Configuración'!$B$4,"Revisar bloqueo",""))))))))</f>
        <v/>
      </c>
      <c r="M35" s="17" t="n"/>
    </row>
    <row r="36" ht="24" customHeight="1">
      <c r="A36" s="10" t="n"/>
      <c r="B36" s="10" t="n"/>
      <c r="C36" s="11" t="n"/>
      <c r="D36" s="36" t="n"/>
      <c r="E36" s="13" t="n"/>
      <c r="F36" s="13" t="n"/>
      <c r="G36" s="13" t="n"/>
      <c r="H36" s="11" t="n"/>
      <c r="I36" s="18">
        <f>IF(OR(A36="",B36="",C36="",D36="",E36="",F36="",G36=""),"",IF(OR(COUNT(C36:D36)&lt;&gt;2,COUNT(E36:G36)&lt;&gt;3,E36&lt;1,E36&lt;&gt;INT(E36),F36&lt;0,F36&lt;&gt;INT(F36),G36&lt;0,G36&lt;&gt;INT(G36)),"",E36-F36-G36))</f>
        <v/>
      </c>
      <c r="J36" s="38">
        <f>IF(OR(I36="",E36&lt;=0),"",IFERROR(F36/E36,""))</f>
        <v/>
      </c>
      <c r="K36" s="20">
        <f>IF(COUNTA(A36:H36,M36)=0,"",IF(OR(A36="",B36="",C36="",D36="",E36="",F36="",G36=""),"Pendiente de datos",IF(OR(COUNT(C36:D36)&lt;&gt;2,COUNT(E36:G36)&lt;&gt;3,E36&lt;1,E36&lt;&gt;INT(E36),F36&lt;0,F36&lt;&gt;INT(F36),G36&lt;0,G36&lt;&gt;INT(G36)),"Datos no válidos",IF(F36+G36&gt;E36,"Sobreasignación",IF(F36+G36=E36,"Completa",IF((E36-F36-G36)/E36&lt;='Configuración'!$B$3,"Baja disponibilidad","Disponible"))))))</f>
        <v/>
      </c>
      <c r="L36" s="20">
        <f>IF(COUNTA(A36:H36,M36)=0,"",IF(AND(COUNT(C36)=1,C36&lt;'Configuración'!$B$2),"Salida anterior al control",IF(COUNT(G36)=0,"",IF(G36&lt;=0,"",IF(H36="","Falta fecha límite",IF(COUNT(H36)=0,"Fecha límite no válida",IF(H36&lt;'Configuración'!$B$2,"Bloqueo vencido",IF(H36&lt;='Configuración'!$B$2+'Configuración'!$B$4,"Revisar bloqueo",""))))))))</f>
        <v/>
      </c>
      <c r="M36" s="17" t="n"/>
    </row>
    <row r="37" ht="24" customHeight="1">
      <c r="A37" s="10" t="n"/>
      <c r="B37" s="10" t="n"/>
      <c r="C37" s="11" t="n"/>
      <c r="D37" s="36" t="n"/>
      <c r="E37" s="13" t="n"/>
      <c r="F37" s="13" t="n"/>
      <c r="G37" s="13" t="n"/>
      <c r="H37" s="11" t="n"/>
      <c r="I37" s="14">
        <f>IF(OR(A37="",B37="",C37="",D37="",E37="",F37="",G37=""),"",IF(OR(COUNT(C37:D37)&lt;&gt;2,COUNT(E37:G37)&lt;&gt;3,E37&lt;1,E37&lt;&gt;INT(E37),F37&lt;0,F37&lt;&gt;INT(F37),G37&lt;0,G37&lt;&gt;INT(G37)),"",E37-F37-G37))</f>
        <v/>
      </c>
      <c r="J37" s="37">
        <f>IF(OR(I37="",E37&lt;=0),"",IFERROR(F37/E37,""))</f>
        <v/>
      </c>
      <c r="K37" s="16">
        <f>IF(COUNTA(A37:H37,M37)=0,"",IF(OR(A37="",B37="",C37="",D37="",E37="",F37="",G37=""),"Pendiente de datos",IF(OR(COUNT(C37:D37)&lt;&gt;2,COUNT(E37:G37)&lt;&gt;3,E37&lt;1,E37&lt;&gt;INT(E37),F37&lt;0,F37&lt;&gt;INT(F37),G37&lt;0,G37&lt;&gt;INT(G37)),"Datos no válidos",IF(F37+G37&gt;E37,"Sobreasignación",IF(F37+G37=E37,"Completa",IF((E37-F37-G37)/E37&lt;='Configuración'!$B$3,"Baja disponibilidad","Disponible"))))))</f>
        <v/>
      </c>
      <c r="L37" s="16">
        <f>IF(COUNTA(A37:H37,M37)=0,"",IF(AND(COUNT(C37)=1,C37&lt;'Configuración'!$B$2),"Salida anterior al control",IF(COUNT(G37)=0,"",IF(G37&lt;=0,"",IF(H37="","Falta fecha límite",IF(COUNT(H37)=0,"Fecha límite no válida",IF(H37&lt;'Configuración'!$B$2,"Bloqueo vencido",IF(H37&lt;='Configuración'!$B$2+'Configuración'!$B$4,"Revisar bloqueo",""))))))))</f>
        <v/>
      </c>
      <c r="M37" s="17" t="n"/>
    </row>
    <row r="38" ht="24" customHeight="1">
      <c r="A38" s="10" t="n"/>
      <c r="B38" s="10" t="n"/>
      <c r="C38" s="11" t="n"/>
      <c r="D38" s="36" t="n"/>
      <c r="E38" s="13" t="n"/>
      <c r="F38" s="13" t="n"/>
      <c r="G38" s="13" t="n"/>
      <c r="H38" s="11" t="n"/>
      <c r="I38" s="18">
        <f>IF(OR(A38="",B38="",C38="",D38="",E38="",F38="",G38=""),"",IF(OR(COUNT(C38:D38)&lt;&gt;2,COUNT(E38:G38)&lt;&gt;3,E38&lt;1,E38&lt;&gt;INT(E38),F38&lt;0,F38&lt;&gt;INT(F38),G38&lt;0,G38&lt;&gt;INT(G38)),"",E38-F38-G38))</f>
        <v/>
      </c>
      <c r="J38" s="38">
        <f>IF(OR(I38="",E38&lt;=0),"",IFERROR(F38/E38,""))</f>
        <v/>
      </c>
      <c r="K38" s="20">
        <f>IF(COUNTA(A38:H38,M38)=0,"",IF(OR(A38="",B38="",C38="",D38="",E38="",F38="",G38=""),"Pendiente de datos",IF(OR(COUNT(C38:D38)&lt;&gt;2,COUNT(E38:G38)&lt;&gt;3,E38&lt;1,E38&lt;&gt;INT(E38),F38&lt;0,F38&lt;&gt;INT(F38),G38&lt;0,G38&lt;&gt;INT(G38)),"Datos no válidos",IF(F38+G38&gt;E38,"Sobreasignación",IF(F38+G38=E38,"Completa",IF((E38-F38-G38)/E38&lt;='Configuración'!$B$3,"Baja disponibilidad","Disponible"))))))</f>
        <v/>
      </c>
      <c r="L38" s="20">
        <f>IF(COUNTA(A38:H38,M38)=0,"",IF(AND(COUNT(C38)=1,C38&lt;'Configuración'!$B$2),"Salida anterior al control",IF(COUNT(G38)=0,"",IF(G38&lt;=0,"",IF(H38="","Falta fecha límite",IF(COUNT(H38)=0,"Fecha límite no válida",IF(H38&lt;'Configuración'!$B$2,"Bloqueo vencido",IF(H38&lt;='Configuración'!$B$2+'Configuración'!$B$4,"Revisar bloqueo",""))))))))</f>
        <v/>
      </c>
      <c r="M38" s="17" t="n"/>
    </row>
    <row r="39" ht="24" customHeight="1">
      <c r="A39" s="10" t="n"/>
      <c r="B39" s="10" t="n"/>
      <c r="C39" s="11" t="n"/>
      <c r="D39" s="36" t="n"/>
      <c r="E39" s="13" t="n"/>
      <c r="F39" s="13" t="n"/>
      <c r="G39" s="13" t="n"/>
      <c r="H39" s="11" t="n"/>
      <c r="I39" s="14">
        <f>IF(OR(A39="",B39="",C39="",D39="",E39="",F39="",G39=""),"",IF(OR(COUNT(C39:D39)&lt;&gt;2,COUNT(E39:G39)&lt;&gt;3,E39&lt;1,E39&lt;&gt;INT(E39),F39&lt;0,F39&lt;&gt;INT(F39),G39&lt;0,G39&lt;&gt;INT(G39)),"",E39-F39-G39))</f>
        <v/>
      </c>
      <c r="J39" s="37">
        <f>IF(OR(I39="",E39&lt;=0),"",IFERROR(F39/E39,""))</f>
        <v/>
      </c>
      <c r="K39" s="16">
        <f>IF(COUNTA(A39:H39,M39)=0,"",IF(OR(A39="",B39="",C39="",D39="",E39="",F39="",G39=""),"Pendiente de datos",IF(OR(COUNT(C39:D39)&lt;&gt;2,COUNT(E39:G39)&lt;&gt;3,E39&lt;1,E39&lt;&gt;INT(E39),F39&lt;0,F39&lt;&gt;INT(F39),G39&lt;0,G39&lt;&gt;INT(G39)),"Datos no válidos",IF(F39+G39&gt;E39,"Sobreasignación",IF(F39+G39=E39,"Completa",IF((E39-F39-G39)/E39&lt;='Configuración'!$B$3,"Baja disponibilidad","Disponible"))))))</f>
        <v/>
      </c>
      <c r="L39" s="16">
        <f>IF(COUNTA(A39:H39,M39)=0,"",IF(AND(COUNT(C39)=1,C39&lt;'Configuración'!$B$2),"Salida anterior al control",IF(COUNT(G39)=0,"",IF(G39&lt;=0,"",IF(H39="","Falta fecha límite",IF(COUNT(H39)=0,"Fecha límite no válida",IF(H39&lt;'Configuración'!$B$2,"Bloqueo vencido",IF(H39&lt;='Configuración'!$B$2+'Configuración'!$B$4,"Revisar bloqueo",""))))))))</f>
        <v/>
      </c>
      <c r="M39" s="17" t="n"/>
    </row>
    <row r="40" ht="24" customHeight="1">
      <c r="A40" s="10" t="n"/>
      <c r="B40" s="10" t="n"/>
      <c r="C40" s="11" t="n"/>
      <c r="D40" s="36" t="n"/>
      <c r="E40" s="13" t="n"/>
      <c r="F40" s="13" t="n"/>
      <c r="G40" s="13" t="n"/>
      <c r="H40" s="11" t="n"/>
      <c r="I40" s="18">
        <f>IF(OR(A40="",B40="",C40="",D40="",E40="",F40="",G40=""),"",IF(OR(COUNT(C40:D40)&lt;&gt;2,COUNT(E40:G40)&lt;&gt;3,E40&lt;1,E40&lt;&gt;INT(E40),F40&lt;0,F40&lt;&gt;INT(F40),G40&lt;0,G40&lt;&gt;INT(G40)),"",E40-F40-G40))</f>
        <v/>
      </c>
      <c r="J40" s="38">
        <f>IF(OR(I40="",E40&lt;=0),"",IFERROR(F40/E40,""))</f>
        <v/>
      </c>
      <c r="K40" s="20">
        <f>IF(COUNTA(A40:H40,M40)=0,"",IF(OR(A40="",B40="",C40="",D40="",E40="",F40="",G40=""),"Pendiente de datos",IF(OR(COUNT(C40:D40)&lt;&gt;2,COUNT(E40:G40)&lt;&gt;3,E40&lt;1,E40&lt;&gt;INT(E40),F40&lt;0,F40&lt;&gt;INT(F40),G40&lt;0,G40&lt;&gt;INT(G40)),"Datos no válidos",IF(F40+G40&gt;E40,"Sobreasignación",IF(F40+G40=E40,"Completa",IF((E40-F40-G40)/E40&lt;='Configuración'!$B$3,"Baja disponibilidad","Disponible"))))))</f>
        <v/>
      </c>
      <c r="L40" s="20">
        <f>IF(COUNTA(A40:H40,M40)=0,"",IF(AND(COUNT(C40)=1,C40&lt;'Configuración'!$B$2),"Salida anterior al control",IF(COUNT(G40)=0,"",IF(G40&lt;=0,"",IF(H40="","Falta fecha límite",IF(COUNT(H40)=0,"Fecha límite no válida",IF(H40&lt;'Configuración'!$B$2,"Bloqueo vencido",IF(H40&lt;='Configuración'!$B$2+'Configuración'!$B$4,"Revisar bloqueo",""))))))))</f>
        <v/>
      </c>
      <c r="M40" s="17" t="n"/>
    </row>
    <row r="41" ht="24" customHeight="1">
      <c r="A41" s="10" t="n"/>
      <c r="B41" s="10" t="n"/>
      <c r="C41" s="11" t="n"/>
      <c r="D41" s="36" t="n"/>
      <c r="E41" s="13" t="n"/>
      <c r="F41" s="13" t="n"/>
      <c r="G41" s="13" t="n"/>
      <c r="H41" s="11" t="n"/>
      <c r="I41" s="14">
        <f>IF(OR(A41="",B41="",C41="",D41="",E41="",F41="",G41=""),"",IF(OR(COUNT(C41:D41)&lt;&gt;2,COUNT(E41:G41)&lt;&gt;3,E41&lt;1,E41&lt;&gt;INT(E41),F41&lt;0,F41&lt;&gt;INT(F41),G41&lt;0,G41&lt;&gt;INT(G41)),"",E41-F41-G41))</f>
        <v/>
      </c>
      <c r="J41" s="37">
        <f>IF(OR(I41="",E41&lt;=0),"",IFERROR(F41/E41,""))</f>
        <v/>
      </c>
      <c r="K41" s="16">
        <f>IF(COUNTA(A41:H41,M41)=0,"",IF(OR(A41="",B41="",C41="",D41="",E41="",F41="",G41=""),"Pendiente de datos",IF(OR(COUNT(C41:D41)&lt;&gt;2,COUNT(E41:G41)&lt;&gt;3,E41&lt;1,E41&lt;&gt;INT(E41),F41&lt;0,F41&lt;&gt;INT(F41),G41&lt;0,G41&lt;&gt;INT(G41)),"Datos no válidos",IF(F41+G41&gt;E41,"Sobreasignación",IF(F41+G41=E41,"Completa",IF((E41-F41-G41)/E41&lt;='Configuración'!$B$3,"Baja disponibilidad","Disponible"))))))</f>
        <v/>
      </c>
      <c r="L41" s="16">
        <f>IF(COUNTA(A41:H41,M41)=0,"",IF(AND(COUNT(C41)=1,C41&lt;'Configuración'!$B$2),"Salida anterior al control",IF(COUNT(G41)=0,"",IF(G41&lt;=0,"",IF(H41="","Falta fecha límite",IF(COUNT(H41)=0,"Fecha límite no válida",IF(H41&lt;'Configuración'!$B$2,"Bloqueo vencido",IF(H41&lt;='Configuración'!$B$2+'Configuración'!$B$4,"Revisar bloqueo",""))))))))</f>
        <v/>
      </c>
      <c r="M41" s="17" t="n"/>
    </row>
    <row r="42" ht="24" customHeight="1">
      <c r="A42" s="10" t="n"/>
      <c r="B42" s="10" t="n"/>
      <c r="C42" s="11" t="n"/>
      <c r="D42" s="36" t="n"/>
      <c r="E42" s="13" t="n"/>
      <c r="F42" s="13" t="n"/>
      <c r="G42" s="13" t="n"/>
      <c r="H42" s="11" t="n"/>
      <c r="I42" s="18">
        <f>IF(OR(A42="",B42="",C42="",D42="",E42="",F42="",G42=""),"",IF(OR(COUNT(C42:D42)&lt;&gt;2,COUNT(E42:G42)&lt;&gt;3,E42&lt;1,E42&lt;&gt;INT(E42),F42&lt;0,F42&lt;&gt;INT(F42),G42&lt;0,G42&lt;&gt;INT(G42)),"",E42-F42-G42))</f>
        <v/>
      </c>
      <c r="J42" s="38">
        <f>IF(OR(I42="",E42&lt;=0),"",IFERROR(F42/E42,""))</f>
        <v/>
      </c>
      <c r="K42" s="20">
        <f>IF(COUNTA(A42:H42,M42)=0,"",IF(OR(A42="",B42="",C42="",D42="",E42="",F42="",G42=""),"Pendiente de datos",IF(OR(COUNT(C42:D42)&lt;&gt;2,COUNT(E42:G42)&lt;&gt;3,E42&lt;1,E42&lt;&gt;INT(E42),F42&lt;0,F42&lt;&gt;INT(F42),G42&lt;0,G42&lt;&gt;INT(G42)),"Datos no válidos",IF(F42+G42&gt;E42,"Sobreasignación",IF(F42+G42=E42,"Completa",IF((E42-F42-G42)/E42&lt;='Configuración'!$B$3,"Baja disponibilidad","Disponible"))))))</f>
        <v/>
      </c>
      <c r="L42" s="20">
        <f>IF(COUNTA(A42:H42,M42)=0,"",IF(AND(COUNT(C42)=1,C42&lt;'Configuración'!$B$2),"Salida anterior al control",IF(COUNT(G42)=0,"",IF(G42&lt;=0,"",IF(H42="","Falta fecha límite",IF(COUNT(H42)=0,"Fecha límite no válida",IF(H42&lt;'Configuración'!$B$2,"Bloqueo vencido",IF(H42&lt;='Configuración'!$B$2+'Configuración'!$B$4,"Revisar bloqueo",""))))))))</f>
        <v/>
      </c>
      <c r="M42" s="17" t="n"/>
    </row>
    <row r="43" ht="24" customHeight="1">
      <c r="A43" s="10" t="n"/>
      <c r="B43" s="10" t="n"/>
      <c r="C43" s="11" t="n"/>
      <c r="D43" s="36" t="n"/>
      <c r="E43" s="13" t="n"/>
      <c r="F43" s="13" t="n"/>
      <c r="G43" s="13" t="n"/>
      <c r="H43" s="11" t="n"/>
      <c r="I43" s="14">
        <f>IF(OR(A43="",B43="",C43="",D43="",E43="",F43="",G43=""),"",IF(OR(COUNT(C43:D43)&lt;&gt;2,COUNT(E43:G43)&lt;&gt;3,E43&lt;1,E43&lt;&gt;INT(E43),F43&lt;0,F43&lt;&gt;INT(F43),G43&lt;0,G43&lt;&gt;INT(G43)),"",E43-F43-G43))</f>
        <v/>
      </c>
      <c r="J43" s="37">
        <f>IF(OR(I43="",E43&lt;=0),"",IFERROR(F43/E43,""))</f>
        <v/>
      </c>
      <c r="K43" s="16">
        <f>IF(COUNTA(A43:H43,M43)=0,"",IF(OR(A43="",B43="",C43="",D43="",E43="",F43="",G43=""),"Pendiente de datos",IF(OR(COUNT(C43:D43)&lt;&gt;2,COUNT(E43:G43)&lt;&gt;3,E43&lt;1,E43&lt;&gt;INT(E43),F43&lt;0,F43&lt;&gt;INT(F43),G43&lt;0,G43&lt;&gt;INT(G43)),"Datos no válidos",IF(F43+G43&gt;E43,"Sobreasignación",IF(F43+G43=E43,"Completa",IF((E43-F43-G43)/E43&lt;='Configuración'!$B$3,"Baja disponibilidad","Disponible"))))))</f>
        <v/>
      </c>
      <c r="L43" s="16">
        <f>IF(COUNTA(A43:H43,M43)=0,"",IF(AND(COUNT(C43)=1,C43&lt;'Configuración'!$B$2),"Salida anterior al control",IF(COUNT(G43)=0,"",IF(G43&lt;=0,"",IF(H43="","Falta fecha límite",IF(COUNT(H43)=0,"Fecha límite no válida",IF(H43&lt;'Configuración'!$B$2,"Bloqueo vencido",IF(H43&lt;='Configuración'!$B$2+'Configuración'!$B$4,"Revisar bloqueo",""))))))))</f>
        <v/>
      </c>
      <c r="M43" s="17" t="n"/>
    </row>
    <row r="44" ht="24" customHeight="1">
      <c r="A44" s="10" t="n"/>
      <c r="B44" s="10" t="n"/>
      <c r="C44" s="11" t="n"/>
      <c r="D44" s="36" t="n"/>
      <c r="E44" s="13" t="n"/>
      <c r="F44" s="13" t="n"/>
      <c r="G44" s="13" t="n"/>
      <c r="H44" s="11" t="n"/>
      <c r="I44" s="18">
        <f>IF(OR(A44="",B44="",C44="",D44="",E44="",F44="",G44=""),"",IF(OR(COUNT(C44:D44)&lt;&gt;2,COUNT(E44:G44)&lt;&gt;3,E44&lt;1,E44&lt;&gt;INT(E44),F44&lt;0,F44&lt;&gt;INT(F44),G44&lt;0,G44&lt;&gt;INT(G44)),"",E44-F44-G44))</f>
        <v/>
      </c>
      <c r="J44" s="38">
        <f>IF(OR(I44="",E44&lt;=0),"",IFERROR(F44/E44,""))</f>
        <v/>
      </c>
      <c r="K44" s="20">
        <f>IF(COUNTA(A44:H44,M44)=0,"",IF(OR(A44="",B44="",C44="",D44="",E44="",F44="",G44=""),"Pendiente de datos",IF(OR(COUNT(C44:D44)&lt;&gt;2,COUNT(E44:G44)&lt;&gt;3,E44&lt;1,E44&lt;&gt;INT(E44),F44&lt;0,F44&lt;&gt;INT(F44),G44&lt;0,G44&lt;&gt;INT(G44)),"Datos no válidos",IF(F44+G44&gt;E44,"Sobreasignación",IF(F44+G44=E44,"Completa",IF((E44-F44-G44)/E44&lt;='Configuración'!$B$3,"Baja disponibilidad","Disponible"))))))</f>
        <v/>
      </c>
      <c r="L44" s="20">
        <f>IF(COUNTA(A44:H44,M44)=0,"",IF(AND(COUNT(C44)=1,C44&lt;'Configuración'!$B$2),"Salida anterior al control",IF(COUNT(G44)=0,"",IF(G44&lt;=0,"",IF(H44="","Falta fecha límite",IF(COUNT(H44)=0,"Fecha límite no válida",IF(H44&lt;'Configuración'!$B$2,"Bloqueo vencido",IF(H44&lt;='Configuración'!$B$2+'Configuración'!$B$4,"Revisar bloqueo",""))))))))</f>
        <v/>
      </c>
      <c r="M44" s="17" t="n"/>
    </row>
    <row r="45" ht="24" customHeight="1">
      <c r="A45" s="10" t="n"/>
      <c r="B45" s="10" t="n"/>
      <c r="C45" s="11" t="n"/>
      <c r="D45" s="36" t="n"/>
      <c r="E45" s="13" t="n"/>
      <c r="F45" s="13" t="n"/>
      <c r="G45" s="13" t="n"/>
      <c r="H45" s="11" t="n"/>
      <c r="I45" s="14">
        <f>IF(OR(A45="",B45="",C45="",D45="",E45="",F45="",G45=""),"",IF(OR(COUNT(C45:D45)&lt;&gt;2,COUNT(E45:G45)&lt;&gt;3,E45&lt;1,E45&lt;&gt;INT(E45),F45&lt;0,F45&lt;&gt;INT(F45),G45&lt;0,G45&lt;&gt;INT(G45)),"",E45-F45-G45))</f>
        <v/>
      </c>
      <c r="J45" s="37">
        <f>IF(OR(I45="",E45&lt;=0),"",IFERROR(F45/E45,""))</f>
        <v/>
      </c>
      <c r="K45" s="16">
        <f>IF(COUNTA(A45:H45,M45)=0,"",IF(OR(A45="",B45="",C45="",D45="",E45="",F45="",G45=""),"Pendiente de datos",IF(OR(COUNT(C45:D45)&lt;&gt;2,COUNT(E45:G45)&lt;&gt;3,E45&lt;1,E45&lt;&gt;INT(E45),F45&lt;0,F45&lt;&gt;INT(F45),G45&lt;0,G45&lt;&gt;INT(G45)),"Datos no válidos",IF(F45+G45&gt;E45,"Sobreasignación",IF(F45+G45=E45,"Completa",IF((E45-F45-G45)/E45&lt;='Configuración'!$B$3,"Baja disponibilidad","Disponible"))))))</f>
        <v/>
      </c>
      <c r="L45" s="16">
        <f>IF(COUNTA(A45:H45,M45)=0,"",IF(AND(COUNT(C45)=1,C45&lt;'Configuración'!$B$2),"Salida anterior al control",IF(COUNT(G45)=0,"",IF(G45&lt;=0,"",IF(H45="","Falta fecha límite",IF(COUNT(H45)=0,"Fecha límite no válida",IF(H45&lt;'Configuración'!$B$2,"Bloqueo vencido",IF(H45&lt;='Configuración'!$B$2+'Configuración'!$B$4,"Revisar bloqueo",""))))))))</f>
        <v/>
      </c>
      <c r="M45" s="17" t="n"/>
    </row>
    <row r="46" ht="24" customHeight="1">
      <c r="A46" s="10" t="n"/>
      <c r="B46" s="10" t="n"/>
      <c r="C46" s="11" t="n"/>
      <c r="D46" s="36" t="n"/>
      <c r="E46" s="13" t="n"/>
      <c r="F46" s="13" t="n"/>
      <c r="G46" s="13" t="n"/>
      <c r="H46" s="11" t="n"/>
      <c r="I46" s="18">
        <f>IF(OR(A46="",B46="",C46="",D46="",E46="",F46="",G46=""),"",IF(OR(COUNT(C46:D46)&lt;&gt;2,COUNT(E46:G46)&lt;&gt;3,E46&lt;1,E46&lt;&gt;INT(E46),F46&lt;0,F46&lt;&gt;INT(F46),G46&lt;0,G46&lt;&gt;INT(G46)),"",E46-F46-G46))</f>
        <v/>
      </c>
      <c r="J46" s="38">
        <f>IF(OR(I46="",E46&lt;=0),"",IFERROR(F46/E46,""))</f>
        <v/>
      </c>
      <c r="K46" s="20">
        <f>IF(COUNTA(A46:H46,M46)=0,"",IF(OR(A46="",B46="",C46="",D46="",E46="",F46="",G46=""),"Pendiente de datos",IF(OR(COUNT(C46:D46)&lt;&gt;2,COUNT(E46:G46)&lt;&gt;3,E46&lt;1,E46&lt;&gt;INT(E46),F46&lt;0,F46&lt;&gt;INT(F46),G46&lt;0,G46&lt;&gt;INT(G46)),"Datos no válidos",IF(F46+G46&gt;E46,"Sobreasignación",IF(F46+G46=E46,"Completa",IF((E46-F46-G46)/E46&lt;='Configuración'!$B$3,"Baja disponibilidad","Disponible"))))))</f>
        <v/>
      </c>
      <c r="L46" s="20">
        <f>IF(COUNTA(A46:H46,M46)=0,"",IF(AND(COUNT(C46)=1,C46&lt;'Configuración'!$B$2),"Salida anterior al control",IF(COUNT(G46)=0,"",IF(G46&lt;=0,"",IF(H46="","Falta fecha límite",IF(COUNT(H46)=0,"Fecha límite no válida",IF(H46&lt;'Configuración'!$B$2,"Bloqueo vencido",IF(H46&lt;='Configuración'!$B$2+'Configuración'!$B$4,"Revisar bloqueo",""))))))))</f>
        <v/>
      </c>
      <c r="M46" s="17" t="n"/>
    </row>
    <row r="47" ht="24" customHeight="1">
      <c r="A47" s="10" t="n"/>
      <c r="B47" s="10" t="n"/>
      <c r="C47" s="11" t="n"/>
      <c r="D47" s="36" t="n"/>
      <c r="E47" s="13" t="n"/>
      <c r="F47" s="13" t="n"/>
      <c r="G47" s="13" t="n"/>
      <c r="H47" s="11" t="n"/>
      <c r="I47" s="14">
        <f>IF(OR(A47="",B47="",C47="",D47="",E47="",F47="",G47=""),"",IF(OR(COUNT(C47:D47)&lt;&gt;2,COUNT(E47:G47)&lt;&gt;3,E47&lt;1,E47&lt;&gt;INT(E47),F47&lt;0,F47&lt;&gt;INT(F47),G47&lt;0,G47&lt;&gt;INT(G47)),"",E47-F47-G47))</f>
        <v/>
      </c>
      <c r="J47" s="37">
        <f>IF(OR(I47="",E47&lt;=0),"",IFERROR(F47/E47,""))</f>
        <v/>
      </c>
      <c r="K47" s="16">
        <f>IF(COUNTA(A47:H47,M47)=0,"",IF(OR(A47="",B47="",C47="",D47="",E47="",F47="",G47=""),"Pendiente de datos",IF(OR(COUNT(C47:D47)&lt;&gt;2,COUNT(E47:G47)&lt;&gt;3,E47&lt;1,E47&lt;&gt;INT(E47),F47&lt;0,F47&lt;&gt;INT(F47),G47&lt;0,G47&lt;&gt;INT(G47)),"Datos no válidos",IF(F47+G47&gt;E47,"Sobreasignación",IF(F47+G47=E47,"Completa",IF((E47-F47-G47)/E47&lt;='Configuración'!$B$3,"Baja disponibilidad","Disponible"))))))</f>
        <v/>
      </c>
      <c r="L47" s="16">
        <f>IF(COUNTA(A47:H47,M47)=0,"",IF(AND(COUNT(C47)=1,C47&lt;'Configuración'!$B$2),"Salida anterior al control",IF(COUNT(G47)=0,"",IF(G47&lt;=0,"",IF(H47="","Falta fecha límite",IF(COUNT(H47)=0,"Fecha límite no válida",IF(H47&lt;'Configuración'!$B$2,"Bloqueo vencido",IF(H47&lt;='Configuración'!$B$2+'Configuración'!$B$4,"Revisar bloqueo",""))))))))</f>
        <v/>
      </c>
      <c r="M47" s="17" t="n"/>
    </row>
    <row r="48" ht="24" customHeight="1">
      <c r="A48" s="10" t="n"/>
      <c r="B48" s="10" t="n"/>
      <c r="C48" s="11" t="n"/>
      <c r="D48" s="36" t="n"/>
      <c r="E48" s="13" t="n"/>
      <c r="F48" s="13" t="n"/>
      <c r="G48" s="13" t="n"/>
      <c r="H48" s="11" t="n"/>
      <c r="I48" s="18">
        <f>IF(OR(A48="",B48="",C48="",D48="",E48="",F48="",G48=""),"",IF(OR(COUNT(C48:D48)&lt;&gt;2,COUNT(E48:G48)&lt;&gt;3,E48&lt;1,E48&lt;&gt;INT(E48),F48&lt;0,F48&lt;&gt;INT(F48),G48&lt;0,G48&lt;&gt;INT(G48)),"",E48-F48-G48))</f>
        <v/>
      </c>
      <c r="J48" s="38">
        <f>IF(OR(I48="",E48&lt;=0),"",IFERROR(F48/E48,""))</f>
        <v/>
      </c>
      <c r="K48" s="20">
        <f>IF(COUNTA(A48:H48,M48)=0,"",IF(OR(A48="",B48="",C48="",D48="",E48="",F48="",G48=""),"Pendiente de datos",IF(OR(COUNT(C48:D48)&lt;&gt;2,COUNT(E48:G48)&lt;&gt;3,E48&lt;1,E48&lt;&gt;INT(E48),F48&lt;0,F48&lt;&gt;INT(F48),G48&lt;0,G48&lt;&gt;INT(G48)),"Datos no válidos",IF(F48+G48&gt;E48,"Sobreasignación",IF(F48+G48=E48,"Completa",IF((E48-F48-G48)/E48&lt;='Configuración'!$B$3,"Baja disponibilidad","Disponible"))))))</f>
        <v/>
      </c>
      <c r="L48" s="20">
        <f>IF(COUNTA(A48:H48,M48)=0,"",IF(AND(COUNT(C48)=1,C48&lt;'Configuración'!$B$2),"Salida anterior al control",IF(COUNT(G48)=0,"",IF(G48&lt;=0,"",IF(H48="","Falta fecha límite",IF(COUNT(H48)=0,"Fecha límite no válida",IF(H48&lt;'Configuración'!$B$2,"Bloqueo vencido",IF(H48&lt;='Configuración'!$B$2+'Configuración'!$B$4,"Revisar bloqueo",""))))))))</f>
        <v/>
      </c>
      <c r="M48" s="17" t="n"/>
    </row>
    <row r="49" ht="24" customHeight="1">
      <c r="A49" s="10" t="n"/>
      <c r="B49" s="10" t="n"/>
      <c r="C49" s="11" t="n"/>
      <c r="D49" s="36" t="n"/>
      <c r="E49" s="13" t="n"/>
      <c r="F49" s="13" t="n"/>
      <c r="G49" s="13" t="n"/>
      <c r="H49" s="11" t="n"/>
      <c r="I49" s="14">
        <f>IF(OR(A49="",B49="",C49="",D49="",E49="",F49="",G49=""),"",IF(OR(COUNT(C49:D49)&lt;&gt;2,COUNT(E49:G49)&lt;&gt;3,E49&lt;1,E49&lt;&gt;INT(E49),F49&lt;0,F49&lt;&gt;INT(F49),G49&lt;0,G49&lt;&gt;INT(G49)),"",E49-F49-G49))</f>
        <v/>
      </c>
      <c r="J49" s="37">
        <f>IF(OR(I49="",E49&lt;=0),"",IFERROR(F49/E49,""))</f>
        <v/>
      </c>
      <c r="K49" s="16">
        <f>IF(COUNTA(A49:H49,M49)=0,"",IF(OR(A49="",B49="",C49="",D49="",E49="",F49="",G49=""),"Pendiente de datos",IF(OR(COUNT(C49:D49)&lt;&gt;2,COUNT(E49:G49)&lt;&gt;3,E49&lt;1,E49&lt;&gt;INT(E49),F49&lt;0,F49&lt;&gt;INT(F49),G49&lt;0,G49&lt;&gt;INT(G49)),"Datos no válidos",IF(F49+G49&gt;E49,"Sobreasignación",IF(F49+G49=E49,"Completa",IF((E49-F49-G49)/E49&lt;='Configuración'!$B$3,"Baja disponibilidad","Disponible"))))))</f>
        <v/>
      </c>
      <c r="L49" s="16">
        <f>IF(COUNTA(A49:H49,M49)=0,"",IF(AND(COUNT(C49)=1,C49&lt;'Configuración'!$B$2),"Salida anterior al control",IF(COUNT(G49)=0,"",IF(G49&lt;=0,"",IF(H49="","Falta fecha límite",IF(COUNT(H49)=0,"Fecha límite no válida",IF(H49&lt;'Configuración'!$B$2,"Bloqueo vencido",IF(H49&lt;='Configuración'!$B$2+'Configuración'!$B$4,"Revisar bloqueo",""))))))))</f>
        <v/>
      </c>
      <c r="M49" s="17" t="n"/>
    </row>
    <row r="50" ht="24" customHeight="1">
      <c r="A50" s="10" t="n"/>
      <c r="B50" s="10" t="n"/>
      <c r="C50" s="11" t="n"/>
      <c r="D50" s="36" t="n"/>
      <c r="E50" s="13" t="n"/>
      <c r="F50" s="13" t="n"/>
      <c r="G50" s="13" t="n"/>
      <c r="H50" s="11" t="n"/>
      <c r="I50" s="18">
        <f>IF(OR(A50="",B50="",C50="",D50="",E50="",F50="",G50=""),"",IF(OR(COUNT(C50:D50)&lt;&gt;2,COUNT(E50:G50)&lt;&gt;3,E50&lt;1,E50&lt;&gt;INT(E50),F50&lt;0,F50&lt;&gt;INT(F50),G50&lt;0,G50&lt;&gt;INT(G50)),"",E50-F50-G50))</f>
        <v/>
      </c>
      <c r="J50" s="38">
        <f>IF(OR(I50="",E50&lt;=0),"",IFERROR(F50/E50,""))</f>
        <v/>
      </c>
      <c r="K50" s="20">
        <f>IF(COUNTA(A50:H50,M50)=0,"",IF(OR(A50="",B50="",C50="",D50="",E50="",F50="",G50=""),"Pendiente de datos",IF(OR(COUNT(C50:D50)&lt;&gt;2,COUNT(E50:G50)&lt;&gt;3,E50&lt;1,E50&lt;&gt;INT(E50),F50&lt;0,F50&lt;&gt;INT(F50),G50&lt;0,G50&lt;&gt;INT(G50)),"Datos no válidos",IF(F50+G50&gt;E50,"Sobreasignación",IF(F50+G50=E50,"Completa",IF((E50-F50-G50)/E50&lt;='Configuración'!$B$3,"Baja disponibilidad","Disponible"))))))</f>
        <v/>
      </c>
      <c r="L50" s="20">
        <f>IF(COUNTA(A50:H50,M50)=0,"",IF(AND(COUNT(C50)=1,C50&lt;'Configuración'!$B$2),"Salida anterior al control",IF(COUNT(G50)=0,"",IF(G50&lt;=0,"",IF(H50="","Falta fecha límite",IF(COUNT(H50)=0,"Fecha límite no válida",IF(H50&lt;'Configuración'!$B$2,"Bloqueo vencido",IF(H50&lt;='Configuración'!$B$2+'Configuración'!$B$4,"Revisar bloqueo",""))))))))</f>
        <v/>
      </c>
      <c r="M50" s="17" t="n"/>
    </row>
    <row r="51" ht="24" customHeight="1">
      <c r="A51" s="10" t="n"/>
      <c r="B51" s="10" t="n"/>
      <c r="C51" s="11" t="n"/>
      <c r="D51" s="36" t="n"/>
      <c r="E51" s="13" t="n"/>
      <c r="F51" s="13" t="n"/>
      <c r="G51" s="13" t="n"/>
      <c r="H51" s="11" t="n"/>
      <c r="I51" s="14">
        <f>IF(OR(A51="",B51="",C51="",D51="",E51="",F51="",G51=""),"",IF(OR(COUNT(C51:D51)&lt;&gt;2,COUNT(E51:G51)&lt;&gt;3,E51&lt;1,E51&lt;&gt;INT(E51),F51&lt;0,F51&lt;&gt;INT(F51),G51&lt;0,G51&lt;&gt;INT(G51)),"",E51-F51-G51))</f>
        <v/>
      </c>
      <c r="J51" s="37">
        <f>IF(OR(I51="",E51&lt;=0),"",IFERROR(F51/E51,""))</f>
        <v/>
      </c>
      <c r="K51" s="16">
        <f>IF(COUNTA(A51:H51,M51)=0,"",IF(OR(A51="",B51="",C51="",D51="",E51="",F51="",G51=""),"Pendiente de datos",IF(OR(COUNT(C51:D51)&lt;&gt;2,COUNT(E51:G51)&lt;&gt;3,E51&lt;1,E51&lt;&gt;INT(E51),F51&lt;0,F51&lt;&gt;INT(F51),G51&lt;0,G51&lt;&gt;INT(G51)),"Datos no válidos",IF(F51+G51&gt;E51,"Sobreasignación",IF(F51+G51=E51,"Completa",IF((E51-F51-G51)/E51&lt;='Configuración'!$B$3,"Baja disponibilidad","Disponible"))))))</f>
        <v/>
      </c>
      <c r="L51" s="16">
        <f>IF(COUNTA(A51:H51,M51)=0,"",IF(AND(COUNT(C51)=1,C51&lt;'Configuración'!$B$2),"Salida anterior al control",IF(COUNT(G51)=0,"",IF(G51&lt;=0,"",IF(H51="","Falta fecha límite",IF(COUNT(H51)=0,"Fecha límite no válida",IF(H51&lt;'Configuración'!$B$2,"Bloqueo vencido",IF(H51&lt;='Configuración'!$B$2+'Configuración'!$B$4,"Revisar bloqueo",""))))))))</f>
        <v/>
      </c>
      <c r="M51" s="17" t="n"/>
    </row>
    <row r="52" ht="24" customHeight="1">
      <c r="A52" s="10" t="n"/>
      <c r="B52" s="10" t="n"/>
      <c r="C52" s="11" t="n"/>
      <c r="D52" s="36" t="n"/>
      <c r="E52" s="13" t="n"/>
      <c r="F52" s="13" t="n"/>
      <c r="G52" s="13" t="n"/>
      <c r="H52" s="11" t="n"/>
      <c r="I52" s="18">
        <f>IF(OR(A52="",B52="",C52="",D52="",E52="",F52="",G52=""),"",IF(OR(COUNT(C52:D52)&lt;&gt;2,COUNT(E52:G52)&lt;&gt;3,E52&lt;1,E52&lt;&gt;INT(E52),F52&lt;0,F52&lt;&gt;INT(F52),G52&lt;0,G52&lt;&gt;INT(G52)),"",E52-F52-G52))</f>
        <v/>
      </c>
      <c r="J52" s="38">
        <f>IF(OR(I52="",E52&lt;=0),"",IFERROR(F52/E52,""))</f>
        <v/>
      </c>
      <c r="K52" s="20">
        <f>IF(COUNTA(A52:H52,M52)=0,"",IF(OR(A52="",B52="",C52="",D52="",E52="",F52="",G52=""),"Pendiente de datos",IF(OR(COUNT(C52:D52)&lt;&gt;2,COUNT(E52:G52)&lt;&gt;3,E52&lt;1,E52&lt;&gt;INT(E52),F52&lt;0,F52&lt;&gt;INT(F52),G52&lt;0,G52&lt;&gt;INT(G52)),"Datos no válidos",IF(F52+G52&gt;E52,"Sobreasignación",IF(F52+G52=E52,"Completa",IF((E52-F52-G52)/E52&lt;='Configuración'!$B$3,"Baja disponibilidad","Disponible"))))))</f>
        <v/>
      </c>
      <c r="L52" s="20">
        <f>IF(COUNTA(A52:H52,M52)=0,"",IF(AND(COUNT(C52)=1,C52&lt;'Configuración'!$B$2),"Salida anterior al control",IF(COUNT(G52)=0,"",IF(G52&lt;=0,"",IF(H52="","Falta fecha límite",IF(COUNT(H52)=0,"Fecha límite no válida",IF(H52&lt;'Configuración'!$B$2,"Bloqueo vencido",IF(H52&lt;='Configuración'!$B$2+'Configuración'!$B$4,"Revisar bloqueo",""))))))))</f>
        <v/>
      </c>
      <c r="M52" s="17" t="n"/>
    </row>
    <row r="53" ht="24" customHeight="1">
      <c r="A53" s="10" t="n"/>
      <c r="B53" s="10" t="n"/>
      <c r="C53" s="11" t="n"/>
      <c r="D53" s="36" t="n"/>
      <c r="E53" s="13" t="n"/>
      <c r="F53" s="13" t="n"/>
      <c r="G53" s="13" t="n"/>
      <c r="H53" s="11" t="n"/>
      <c r="I53" s="14">
        <f>IF(OR(A53="",B53="",C53="",D53="",E53="",F53="",G53=""),"",IF(OR(COUNT(C53:D53)&lt;&gt;2,COUNT(E53:G53)&lt;&gt;3,E53&lt;1,E53&lt;&gt;INT(E53),F53&lt;0,F53&lt;&gt;INT(F53),G53&lt;0,G53&lt;&gt;INT(G53)),"",E53-F53-G53))</f>
        <v/>
      </c>
      <c r="J53" s="37">
        <f>IF(OR(I53="",E53&lt;=0),"",IFERROR(F53/E53,""))</f>
        <v/>
      </c>
      <c r="K53" s="16">
        <f>IF(COUNTA(A53:H53,M53)=0,"",IF(OR(A53="",B53="",C53="",D53="",E53="",F53="",G53=""),"Pendiente de datos",IF(OR(COUNT(C53:D53)&lt;&gt;2,COUNT(E53:G53)&lt;&gt;3,E53&lt;1,E53&lt;&gt;INT(E53),F53&lt;0,F53&lt;&gt;INT(F53),G53&lt;0,G53&lt;&gt;INT(G53)),"Datos no válidos",IF(F53+G53&gt;E53,"Sobreasignación",IF(F53+G53=E53,"Completa",IF((E53-F53-G53)/E53&lt;='Configuración'!$B$3,"Baja disponibilidad","Disponible"))))))</f>
        <v/>
      </c>
      <c r="L53" s="16">
        <f>IF(COUNTA(A53:H53,M53)=0,"",IF(AND(COUNT(C53)=1,C53&lt;'Configuración'!$B$2),"Salida anterior al control",IF(COUNT(G53)=0,"",IF(G53&lt;=0,"",IF(H53="","Falta fecha límite",IF(COUNT(H53)=0,"Fecha límite no válida",IF(H53&lt;'Configuración'!$B$2,"Bloqueo vencido",IF(H53&lt;='Configuración'!$B$2+'Configuración'!$B$4,"Revisar bloqueo",""))))))))</f>
        <v/>
      </c>
      <c r="M53" s="17" t="n"/>
    </row>
    <row r="54" ht="24" customHeight="1">
      <c r="A54" s="10" t="n"/>
      <c r="B54" s="10" t="n"/>
      <c r="C54" s="11" t="n"/>
      <c r="D54" s="36" t="n"/>
      <c r="E54" s="13" t="n"/>
      <c r="F54" s="13" t="n"/>
      <c r="G54" s="13" t="n"/>
      <c r="H54" s="11" t="n"/>
      <c r="I54" s="18">
        <f>IF(OR(A54="",B54="",C54="",D54="",E54="",F54="",G54=""),"",IF(OR(COUNT(C54:D54)&lt;&gt;2,COUNT(E54:G54)&lt;&gt;3,E54&lt;1,E54&lt;&gt;INT(E54),F54&lt;0,F54&lt;&gt;INT(F54),G54&lt;0,G54&lt;&gt;INT(G54)),"",E54-F54-G54))</f>
        <v/>
      </c>
      <c r="J54" s="38">
        <f>IF(OR(I54="",E54&lt;=0),"",IFERROR(F54/E54,""))</f>
        <v/>
      </c>
      <c r="K54" s="20">
        <f>IF(COUNTA(A54:H54,M54)=0,"",IF(OR(A54="",B54="",C54="",D54="",E54="",F54="",G54=""),"Pendiente de datos",IF(OR(COUNT(C54:D54)&lt;&gt;2,COUNT(E54:G54)&lt;&gt;3,E54&lt;1,E54&lt;&gt;INT(E54),F54&lt;0,F54&lt;&gt;INT(F54),G54&lt;0,G54&lt;&gt;INT(G54)),"Datos no válidos",IF(F54+G54&gt;E54,"Sobreasignación",IF(F54+G54=E54,"Completa",IF((E54-F54-G54)/E54&lt;='Configuración'!$B$3,"Baja disponibilidad","Disponible"))))))</f>
        <v/>
      </c>
      <c r="L54" s="20">
        <f>IF(COUNTA(A54:H54,M54)=0,"",IF(AND(COUNT(C54)=1,C54&lt;'Configuración'!$B$2),"Salida anterior al control",IF(COUNT(G54)=0,"",IF(G54&lt;=0,"",IF(H54="","Falta fecha límite",IF(COUNT(H54)=0,"Fecha límite no válida",IF(H54&lt;'Configuración'!$B$2,"Bloqueo vencido",IF(H54&lt;='Configuración'!$B$2+'Configuración'!$B$4,"Revisar bloqueo",""))))))))</f>
        <v/>
      </c>
      <c r="M54" s="17" t="n"/>
    </row>
    <row r="55" ht="24" customHeight="1">
      <c r="A55" s="10" t="n"/>
      <c r="B55" s="10" t="n"/>
      <c r="C55" s="11" t="n"/>
      <c r="D55" s="36" t="n"/>
      <c r="E55" s="13" t="n"/>
      <c r="F55" s="13" t="n"/>
      <c r="G55" s="13" t="n"/>
      <c r="H55" s="11" t="n"/>
      <c r="I55" s="14">
        <f>IF(OR(A55="",B55="",C55="",D55="",E55="",F55="",G55=""),"",IF(OR(COUNT(C55:D55)&lt;&gt;2,COUNT(E55:G55)&lt;&gt;3,E55&lt;1,E55&lt;&gt;INT(E55),F55&lt;0,F55&lt;&gt;INT(F55),G55&lt;0,G55&lt;&gt;INT(G55)),"",E55-F55-G55))</f>
        <v/>
      </c>
      <c r="J55" s="37">
        <f>IF(OR(I55="",E55&lt;=0),"",IFERROR(F55/E55,""))</f>
        <v/>
      </c>
      <c r="K55" s="16">
        <f>IF(COUNTA(A55:H55,M55)=0,"",IF(OR(A55="",B55="",C55="",D55="",E55="",F55="",G55=""),"Pendiente de datos",IF(OR(COUNT(C55:D55)&lt;&gt;2,COUNT(E55:G55)&lt;&gt;3,E55&lt;1,E55&lt;&gt;INT(E55),F55&lt;0,F55&lt;&gt;INT(F55),G55&lt;0,G55&lt;&gt;INT(G55)),"Datos no válidos",IF(F55+G55&gt;E55,"Sobreasignación",IF(F55+G55=E55,"Completa",IF((E55-F55-G55)/E55&lt;='Configuración'!$B$3,"Baja disponibilidad","Disponible"))))))</f>
        <v/>
      </c>
      <c r="L55" s="16">
        <f>IF(COUNTA(A55:H55,M55)=0,"",IF(AND(COUNT(C55)=1,C55&lt;'Configuración'!$B$2),"Salida anterior al control",IF(COUNT(G55)=0,"",IF(G55&lt;=0,"",IF(H55="","Falta fecha límite",IF(COUNT(H55)=0,"Fecha límite no válida",IF(H55&lt;'Configuración'!$B$2,"Bloqueo vencido",IF(H55&lt;='Configuración'!$B$2+'Configuración'!$B$4,"Revisar bloqueo",""))))))))</f>
        <v/>
      </c>
      <c r="M55" s="17" t="n"/>
    </row>
    <row r="56" ht="24" customHeight="1">
      <c r="A56" s="10" t="n"/>
      <c r="B56" s="10" t="n"/>
      <c r="C56" s="11" t="n"/>
      <c r="D56" s="36" t="n"/>
      <c r="E56" s="13" t="n"/>
      <c r="F56" s="13" t="n"/>
      <c r="G56" s="13" t="n"/>
      <c r="H56" s="11" t="n"/>
      <c r="I56" s="18">
        <f>IF(OR(A56="",B56="",C56="",D56="",E56="",F56="",G56=""),"",IF(OR(COUNT(C56:D56)&lt;&gt;2,COUNT(E56:G56)&lt;&gt;3,E56&lt;1,E56&lt;&gt;INT(E56),F56&lt;0,F56&lt;&gt;INT(F56),G56&lt;0,G56&lt;&gt;INT(G56)),"",E56-F56-G56))</f>
        <v/>
      </c>
      <c r="J56" s="38">
        <f>IF(OR(I56="",E56&lt;=0),"",IFERROR(F56/E56,""))</f>
        <v/>
      </c>
      <c r="K56" s="20">
        <f>IF(COUNTA(A56:H56,M56)=0,"",IF(OR(A56="",B56="",C56="",D56="",E56="",F56="",G56=""),"Pendiente de datos",IF(OR(COUNT(C56:D56)&lt;&gt;2,COUNT(E56:G56)&lt;&gt;3,E56&lt;1,E56&lt;&gt;INT(E56),F56&lt;0,F56&lt;&gt;INT(F56),G56&lt;0,G56&lt;&gt;INT(G56)),"Datos no válidos",IF(F56+G56&gt;E56,"Sobreasignación",IF(F56+G56=E56,"Completa",IF((E56-F56-G56)/E56&lt;='Configuración'!$B$3,"Baja disponibilidad","Disponible"))))))</f>
        <v/>
      </c>
      <c r="L56" s="20">
        <f>IF(COUNTA(A56:H56,M56)=0,"",IF(AND(COUNT(C56)=1,C56&lt;'Configuración'!$B$2),"Salida anterior al control",IF(COUNT(G56)=0,"",IF(G56&lt;=0,"",IF(H56="","Falta fecha límite",IF(COUNT(H56)=0,"Fecha límite no válida",IF(H56&lt;'Configuración'!$B$2,"Bloqueo vencido",IF(H56&lt;='Configuración'!$B$2+'Configuración'!$B$4,"Revisar bloqueo",""))))))))</f>
        <v/>
      </c>
      <c r="M56" s="17" t="n"/>
    </row>
    <row r="57" ht="24" customHeight="1">
      <c r="A57" s="10" t="n"/>
      <c r="B57" s="10" t="n"/>
      <c r="C57" s="11" t="n"/>
      <c r="D57" s="36" t="n"/>
      <c r="E57" s="13" t="n"/>
      <c r="F57" s="13" t="n"/>
      <c r="G57" s="13" t="n"/>
      <c r="H57" s="11" t="n"/>
      <c r="I57" s="14">
        <f>IF(OR(A57="",B57="",C57="",D57="",E57="",F57="",G57=""),"",IF(OR(COUNT(C57:D57)&lt;&gt;2,COUNT(E57:G57)&lt;&gt;3,E57&lt;1,E57&lt;&gt;INT(E57),F57&lt;0,F57&lt;&gt;INT(F57),G57&lt;0,G57&lt;&gt;INT(G57)),"",E57-F57-G57))</f>
        <v/>
      </c>
      <c r="J57" s="37">
        <f>IF(OR(I57="",E57&lt;=0),"",IFERROR(F57/E57,""))</f>
        <v/>
      </c>
      <c r="K57" s="16">
        <f>IF(COUNTA(A57:H57,M57)=0,"",IF(OR(A57="",B57="",C57="",D57="",E57="",F57="",G57=""),"Pendiente de datos",IF(OR(COUNT(C57:D57)&lt;&gt;2,COUNT(E57:G57)&lt;&gt;3,E57&lt;1,E57&lt;&gt;INT(E57),F57&lt;0,F57&lt;&gt;INT(F57),G57&lt;0,G57&lt;&gt;INT(G57)),"Datos no válidos",IF(F57+G57&gt;E57,"Sobreasignación",IF(F57+G57=E57,"Completa",IF((E57-F57-G57)/E57&lt;='Configuración'!$B$3,"Baja disponibilidad","Disponible"))))))</f>
        <v/>
      </c>
      <c r="L57" s="16">
        <f>IF(COUNTA(A57:H57,M57)=0,"",IF(AND(COUNT(C57)=1,C57&lt;'Configuración'!$B$2),"Salida anterior al control",IF(COUNT(G57)=0,"",IF(G57&lt;=0,"",IF(H57="","Falta fecha límite",IF(COUNT(H57)=0,"Fecha límite no válida",IF(H57&lt;'Configuración'!$B$2,"Bloqueo vencido",IF(H57&lt;='Configuración'!$B$2+'Configuración'!$B$4,"Revisar bloqueo",""))))))))</f>
        <v/>
      </c>
      <c r="M57" s="17" t="n"/>
    </row>
    <row r="58" ht="24" customHeight="1">
      <c r="A58" s="10" t="n"/>
      <c r="B58" s="10" t="n"/>
      <c r="C58" s="11" t="n"/>
      <c r="D58" s="36" t="n"/>
      <c r="E58" s="13" t="n"/>
      <c r="F58" s="13" t="n"/>
      <c r="G58" s="13" t="n"/>
      <c r="H58" s="11" t="n"/>
      <c r="I58" s="18">
        <f>IF(OR(A58="",B58="",C58="",D58="",E58="",F58="",G58=""),"",IF(OR(COUNT(C58:D58)&lt;&gt;2,COUNT(E58:G58)&lt;&gt;3,E58&lt;1,E58&lt;&gt;INT(E58),F58&lt;0,F58&lt;&gt;INT(F58),G58&lt;0,G58&lt;&gt;INT(G58)),"",E58-F58-G58))</f>
        <v/>
      </c>
      <c r="J58" s="38">
        <f>IF(OR(I58="",E58&lt;=0),"",IFERROR(F58/E58,""))</f>
        <v/>
      </c>
      <c r="K58" s="20">
        <f>IF(COUNTA(A58:H58,M58)=0,"",IF(OR(A58="",B58="",C58="",D58="",E58="",F58="",G58=""),"Pendiente de datos",IF(OR(COUNT(C58:D58)&lt;&gt;2,COUNT(E58:G58)&lt;&gt;3,E58&lt;1,E58&lt;&gt;INT(E58),F58&lt;0,F58&lt;&gt;INT(F58),G58&lt;0,G58&lt;&gt;INT(G58)),"Datos no válidos",IF(F58+G58&gt;E58,"Sobreasignación",IF(F58+G58=E58,"Completa",IF((E58-F58-G58)/E58&lt;='Configuración'!$B$3,"Baja disponibilidad","Disponible"))))))</f>
        <v/>
      </c>
      <c r="L58" s="20">
        <f>IF(COUNTA(A58:H58,M58)=0,"",IF(AND(COUNT(C58)=1,C58&lt;'Configuración'!$B$2),"Salida anterior al control",IF(COUNT(G58)=0,"",IF(G58&lt;=0,"",IF(H58="","Falta fecha límite",IF(COUNT(H58)=0,"Fecha límite no válida",IF(H58&lt;'Configuración'!$B$2,"Bloqueo vencido",IF(H58&lt;='Configuración'!$B$2+'Configuración'!$B$4,"Revisar bloqueo",""))))))))</f>
        <v/>
      </c>
      <c r="M58" s="17" t="n"/>
    </row>
    <row r="59" ht="24" customHeight="1">
      <c r="A59" s="10" t="n"/>
      <c r="B59" s="10" t="n"/>
      <c r="C59" s="11" t="n"/>
      <c r="D59" s="36" t="n"/>
      <c r="E59" s="13" t="n"/>
      <c r="F59" s="13" t="n"/>
      <c r="G59" s="13" t="n"/>
      <c r="H59" s="11" t="n"/>
      <c r="I59" s="14">
        <f>IF(OR(A59="",B59="",C59="",D59="",E59="",F59="",G59=""),"",IF(OR(COUNT(C59:D59)&lt;&gt;2,COUNT(E59:G59)&lt;&gt;3,E59&lt;1,E59&lt;&gt;INT(E59),F59&lt;0,F59&lt;&gt;INT(F59),G59&lt;0,G59&lt;&gt;INT(G59)),"",E59-F59-G59))</f>
        <v/>
      </c>
      <c r="J59" s="37">
        <f>IF(OR(I59="",E59&lt;=0),"",IFERROR(F59/E59,""))</f>
        <v/>
      </c>
      <c r="K59" s="16">
        <f>IF(COUNTA(A59:H59,M59)=0,"",IF(OR(A59="",B59="",C59="",D59="",E59="",F59="",G59=""),"Pendiente de datos",IF(OR(COUNT(C59:D59)&lt;&gt;2,COUNT(E59:G59)&lt;&gt;3,E59&lt;1,E59&lt;&gt;INT(E59),F59&lt;0,F59&lt;&gt;INT(F59),G59&lt;0,G59&lt;&gt;INT(G59)),"Datos no válidos",IF(F59+G59&gt;E59,"Sobreasignación",IF(F59+G59=E59,"Completa",IF((E59-F59-G59)/E59&lt;='Configuración'!$B$3,"Baja disponibilidad","Disponible"))))))</f>
        <v/>
      </c>
      <c r="L59" s="16">
        <f>IF(COUNTA(A59:H59,M59)=0,"",IF(AND(COUNT(C59)=1,C59&lt;'Configuración'!$B$2),"Salida anterior al control",IF(COUNT(G59)=0,"",IF(G59&lt;=0,"",IF(H59="","Falta fecha límite",IF(COUNT(H59)=0,"Fecha límite no válida",IF(H59&lt;'Configuración'!$B$2,"Bloqueo vencido",IF(H59&lt;='Configuración'!$B$2+'Configuración'!$B$4,"Revisar bloqueo",""))))))))</f>
        <v/>
      </c>
      <c r="M59" s="17" t="n"/>
    </row>
    <row r="60" ht="24" customHeight="1">
      <c r="A60" s="10" t="n"/>
      <c r="B60" s="10" t="n"/>
      <c r="C60" s="11" t="n"/>
      <c r="D60" s="36" t="n"/>
      <c r="E60" s="13" t="n"/>
      <c r="F60" s="13" t="n"/>
      <c r="G60" s="13" t="n"/>
      <c r="H60" s="11" t="n"/>
      <c r="I60" s="18">
        <f>IF(OR(A60="",B60="",C60="",D60="",E60="",F60="",G60=""),"",IF(OR(COUNT(C60:D60)&lt;&gt;2,COUNT(E60:G60)&lt;&gt;3,E60&lt;1,E60&lt;&gt;INT(E60),F60&lt;0,F60&lt;&gt;INT(F60),G60&lt;0,G60&lt;&gt;INT(G60)),"",E60-F60-G60))</f>
        <v/>
      </c>
      <c r="J60" s="38">
        <f>IF(OR(I60="",E60&lt;=0),"",IFERROR(F60/E60,""))</f>
        <v/>
      </c>
      <c r="K60" s="20">
        <f>IF(COUNTA(A60:H60,M60)=0,"",IF(OR(A60="",B60="",C60="",D60="",E60="",F60="",G60=""),"Pendiente de datos",IF(OR(COUNT(C60:D60)&lt;&gt;2,COUNT(E60:G60)&lt;&gt;3,E60&lt;1,E60&lt;&gt;INT(E60),F60&lt;0,F60&lt;&gt;INT(F60),G60&lt;0,G60&lt;&gt;INT(G60)),"Datos no válidos",IF(F60+G60&gt;E60,"Sobreasignación",IF(F60+G60=E60,"Completa",IF((E60-F60-G60)/E60&lt;='Configuración'!$B$3,"Baja disponibilidad","Disponible"))))))</f>
        <v/>
      </c>
      <c r="L60" s="20">
        <f>IF(COUNTA(A60:H60,M60)=0,"",IF(AND(COUNT(C60)=1,C60&lt;'Configuración'!$B$2),"Salida anterior al control",IF(COUNT(G60)=0,"",IF(G60&lt;=0,"",IF(H60="","Falta fecha límite",IF(COUNT(H60)=0,"Fecha límite no válida",IF(H60&lt;'Configuración'!$B$2,"Bloqueo vencido",IF(H60&lt;='Configuración'!$B$2+'Configuración'!$B$4,"Revisar bloqueo",""))))))))</f>
        <v/>
      </c>
      <c r="M60" s="17" t="n"/>
    </row>
    <row r="61" ht="24" customHeight="1">
      <c r="A61" s="10" t="n"/>
      <c r="B61" s="10" t="n"/>
      <c r="C61" s="11" t="n"/>
      <c r="D61" s="36" t="n"/>
      <c r="E61" s="13" t="n"/>
      <c r="F61" s="13" t="n"/>
      <c r="G61" s="13" t="n"/>
      <c r="H61" s="11" t="n"/>
      <c r="I61" s="14">
        <f>IF(OR(A61="",B61="",C61="",D61="",E61="",F61="",G61=""),"",IF(OR(COUNT(C61:D61)&lt;&gt;2,COUNT(E61:G61)&lt;&gt;3,E61&lt;1,E61&lt;&gt;INT(E61),F61&lt;0,F61&lt;&gt;INT(F61),G61&lt;0,G61&lt;&gt;INT(G61)),"",E61-F61-G61))</f>
        <v/>
      </c>
      <c r="J61" s="37">
        <f>IF(OR(I61="",E61&lt;=0),"",IFERROR(F61/E61,""))</f>
        <v/>
      </c>
      <c r="K61" s="16">
        <f>IF(COUNTA(A61:H61,M61)=0,"",IF(OR(A61="",B61="",C61="",D61="",E61="",F61="",G61=""),"Pendiente de datos",IF(OR(COUNT(C61:D61)&lt;&gt;2,COUNT(E61:G61)&lt;&gt;3,E61&lt;1,E61&lt;&gt;INT(E61),F61&lt;0,F61&lt;&gt;INT(F61),G61&lt;0,G61&lt;&gt;INT(G61)),"Datos no válidos",IF(F61+G61&gt;E61,"Sobreasignación",IF(F61+G61=E61,"Completa",IF((E61-F61-G61)/E61&lt;='Configuración'!$B$3,"Baja disponibilidad","Disponible"))))))</f>
        <v/>
      </c>
      <c r="L61" s="16">
        <f>IF(COUNTA(A61:H61,M61)=0,"",IF(AND(COUNT(C61)=1,C61&lt;'Configuración'!$B$2),"Salida anterior al control",IF(COUNT(G61)=0,"",IF(G61&lt;=0,"",IF(H61="","Falta fecha límite",IF(COUNT(H61)=0,"Fecha límite no válida",IF(H61&lt;'Configuración'!$B$2,"Bloqueo vencido",IF(H61&lt;='Configuración'!$B$2+'Configuración'!$B$4,"Revisar bloqueo",""))))))))</f>
        <v/>
      </c>
      <c r="M61" s="17" t="n"/>
    </row>
    <row r="62" ht="24" customHeight="1">
      <c r="A62" s="10" t="n"/>
      <c r="B62" s="10" t="n"/>
      <c r="C62" s="11" t="n"/>
      <c r="D62" s="36" t="n"/>
      <c r="E62" s="13" t="n"/>
      <c r="F62" s="13" t="n"/>
      <c r="G62" s="13" t="n"/>
      <c r="H62" s="11" t="n"/>
      <c r="I62" s="18">
        <f>IF(OR(A62="",B62="",C62="",D62="",E62="",F62="",G62=""),"",IF(OR(COUNT(C62:D62)&lt;&gt;2,COUNT(E62:G62)&lt;&gt;3,E62&lt;1,E62&lt;&gt;INT(E62),F62&lt;0,F62&lt;&gt;INT(F62),G62&lt;0,G62&lt;&gt;INT(G62)),"",E62-F62-G62))</f>
        <v/>
      </c>
      <c r="J62" s="38">
        <f>IF(OR(I62="",E62&lt;=0),"",IFERROR(F62/E62,""))</f>
        <v/>
      </c>
      <c r="K62" s="20">
        <f>IF(COUNTA(A62:H62,M62)=0,"",IF(OR(A62="",B62="",C62="",D62="",E62="",F62="",G62=""),"Pendiente de datos",IF(OR(COUNT(C62:D62)&lt;&gt;2,COUNT(E62:G62)&lt;&gt;3,E62&lt;1,E62&lt;&gt;INT(E62),F62&lt;0,F62&lt;&gt;INT(F62),G62&lt;0,G62&lt;&gt;INT(G62)),"Datos no válidos",IF(F62+G62&gt;E62,"Sobreasignación",IF(F62+G62=E62,"Completa",IF((E62-F62-G62)/E62&lt;='Configuración'!$B$3,"Baja disponibilidad","Disponible"))))))</f>
        <v/>
      </c>
      <c r="L62" s="20">
        <f>IF(COUNTA(A62:H62,M62)=0,"",IF(AND(COUNT(C62)=1,C62&lt;'Configuración'!$B$2),"Salida anterior al control",IF(COUNT(G62)=0,"",IF(G62&lt;=0,"",IF(H62="","Falta fecha límite",IF(COUNT(H62)=0,"Fecha límite no válida",IF(H62&lt;'Configuración'!$B$2,"Bloqueo vencido",IF(H62&lt;='Configuración'!$B$2+'Configuración'!$B$4,"Revisar bloqueo",""))))))))</f>
        <v/>
      </c>
      <c r="M62" s="17" t="n"/>
    </row>
    <row r="63" ht="24" customHeight="1">
      <c r="A63" s="10" t="n"/>
      <c r="B63" s="10" t="n"/>
      <c r="C63" s="11" t="n"/>
      <c r="D63" s="36" t="n"/>
      <c r="E63" s="13" t="n"/>
      <c r="F63" s="13" t="n"/>
      <c r="G63" s="13" t="n"/>
      <c r="H63" s="11" t="n"/>
      <c r="I63" s="14">
        <f>IF(OR(A63="",B63="",C63="",D63="",E63="",F63="",G63=""),"",IF(OR(COUNT(C63:D63)&lt;&gt;2,COUNT(E63:G63)&lt;&gt;3,E63&lt;1,E63&lt;&gt;INT(E63),F63&lt;0,F63&lt;&gt;INT(F63),G63&lt;0,G63&lt;&gt;INT(G63)),"",E63-F63-G63))</f>
        <v/>
      </c>
      <c r="J63" s="37">
        <f>IF(OR(I63="",E63&lt;=0),"",IFERROR(F63/E63,""))</f>
        <v/>
      </c>
      <c r="K63" s="16">
        <f>IF(COUNTA(A63:H63,M63)=0,"",IF(OR(A63="",B63="",C63="",D63="",E63="",F63="",G63=""),"Pendiente de datos",IF(OR(COUNT(C63:D63)&lt;&gt;2,COUNT(E63:G63)&lt;&gt;3,E63&lt;1,E63&lt;&gt;INT(E63),F63&lt;0,F63&lt;&gt;INT(F63),G63&lt;0,G63&lt;&gt;INT(G63)),"Datos no válidos",IF(F63+G63&gt;E63,"Sobreasignación",IF(F63+G63=E63,"Completa",IF((E63-F63-G63)/E63&lt;='Configuración'!$B$3,"Baja disponibilidad","Disponible"))))))</f>
        <v/>
      </c>
      <c r="L63" s="16">
        <f>IF(COUNTA(A63:H63,M63)=0,"",IF(AND(COUNT(C63)=1,C63&lt;'Configuración'!$B$2),"Salida anterior al control",IF(COUNT(G63)=0,"",IF(G63&lt;=0,"",IF(H63="","Falta fecha límite",IF(COUNT(H63)=0,"Fecha límite no válida",IF(H63&lt;'Configuración'!$B$2,"Bloqueo vencido",IF(H63&lt;='Configuración'!$B$2+'Configuración'!$B$4,"Revisar bloqueo",""))))))))</f>
        <v/>
      </c>
      <c r="M63" s="17" t="n"/>
    </row>
    <row r="64" ht="24" customHeight="1">
      <c r="A64" s="10" t="n"/>
      <c r="B64" s="10" t="n"/>
      <c r="C64" s="11" t="n"/>
      <c r="D64" s="36" t="n"/>
      <c r="E64" s="13" t="n"/>
      <c r="F64" s="13" t="n"/>
      <c r="G64" s="13" t="n"/>
      <c r="H64" s="11" t="n"/>
      <c r="I64" s="18">
        <f>IF(OR(A64="",B64="",C64="",D64="",E64="",F64="",G64=""),"",IF(OR(COUNT(C64:D64)&lt;&gt;2,COUNT(E64:G64)&lt;&gt;3,E64&lt;1,E64&lt;&gt;INT(E64),F64&lt;0,F64&lt;&gt;INT(F64),G64&lt;0,G64&lt;&gt;INT(G64)),"",E64-F64-G64))</f>
        <v/>
      </c>
      <c r="J64" s="38">
        <f>IF(OR(I64="",E64&lt;=0),"",IFERROR(F64/E64,""))</f>
        <v/>
      </c>
      <c r="K64" s="20">
        <f>IF(COUNTA(A64:H64,M64)=0,"",IF(OR(A64="",B64="",C64="",D64="",E64="",F64="",G64=""),"Pendiente de datos",IF(OR(COUNT(C64:D64)&lt;&gt;2,COUNT(E64:G64)&lt;&gt;3,E64&lt;1,E64&lt;&gt;INT(E64),F64&lt;0,F64&lt;&gt;INT(F64),G64&lt;0,G64&lt;&gt;INT(G64)),"Datos no válidos",IF(F64+G64&gt;E64,"Sobreasignación",IF(F64+G64=E64,"Completa",IF((E64-F64-G64)/E64&lt;='Configuración'!$B$3,"Baja disponibilidad","Disponible"))))))</f>
        <v/>
      </c>
      <c r="L64" s="20">
        <f>IF(COUNTA(A64:H64,M64)=0,"",IF(AND(COUNT(C64)=1,C64&lt;'Configuración'!$B$2),"Salida anterior al control",IF(COUNT(G64)=0,"",IF(G64&lt;=0,"",IF(H64="","Falta fecha límite",IF(COUNT(H64)=0,"Fecha límite no válida",IF(H64&lt;'Configuración'!$B$2,"Bloqueo vencido",IF(H64&lt;='Configuración'!$B$2+'Configuración'!$B$4,"Revisar bloqueo",""))))))))</f>
        <v/>
      </c>
      <c r="M64" s="17" t="n"/>
    </row>
    <row r="65" ht="24" customHeight="1">
      <c r="A65" s="10" t="n"/>
      <c r="B65" s="10" t="n"/>
      <c r="C65" s="11" t="n"/>
      <c r="D65" s="36" t="n"/>
      <c r="E65" s="13" t="n"/>
      <c r="F65" s="13" t="n"/>
      <c r="G65" s="13" t="n"/>
      <c r="H65" s="11" t="n"/>
      <c r="I65" s="14">
        <f>IF(OR(A65="",B65="",C65="",D65="",E65="",F65="",G65=""),"",IF(OR(COUNT(C65:D65)&lt;&gt;2,COUNT(E65:G65)&lt;&gt;3,E65&lt;1,E65&lt;&gt;INT(E65),F65&lt;0,F65&lt;&gt;INT(F65),G65&lt;0,G65&lt;&gt;INT(G65)),"",E65-F65-G65))</f>
        <v/>
      </c>
      <c r="J65" s="37">
        <f>IF(OR(I65="",E65&lt;=0),"",IFERROR(F65/E65,""))</f>
        <v/>
      </c>
      <c r="K65" s="16">
        <f>IF(COUNTA(A65:H65,M65)=0,"",IF(OR(A65="",B65="",C65="",D65="",E65="",F65="",G65=""),"Pendiente de datos",IF(OR(COUNT(C65:D65)&lt;&gt;2,COUNT(E65:G65)&lt;&gt;3,E65&lt;1,E65&lt;&gt;INT(E65),F65&lt;0,F65&lt;&gt;INT(F65),G65&lt;0,G65&lt;&gt;INT(G65)),"Datos no válidos",IF(F65+G65&gt;E65,"Sobreasignación",IF(F65+G65=E65,"Completa",IF((E65-F65-G65)/E65&lt;='Configuración'!$B$3,"Baja disponibilidad","Disponible"))))))</f>
        <v/>
      </c>
      <c r="L65" s="16">
        <f>IF(COUNTA(A65:H65,M65)=0,"",IF(AND(COUNT(C65)=1,C65&lt;'Configuración'!$B$2),"Salida anterior al control",IF(COUNT(G65)=0,"",IF(G65&lt;=0,"",IF(H65="","Falta fecha límite",IF(COUNT(H65)=0,"Fecha límite no válida",IF(H65&lt;'Configuración'!$B$2,"Bloqueo vencido",IF(H65&lt;='Configuración'!$B$2+'Configuración'!$B$4,"Revisar bloqueo",""))))))))</f>
        <v/>
      </c>
      <c r="M65" s="17" t="n"/>
    </row>
    <row r="66" ht="24" customHeight="1">
      <c r="A66" s="10" t="n"/>
      <c r="B66" s="10" t="n"/>
      <c r="C66" s="11" t="n"/>
      <c r="D66" s="36" t="n"/>
      <c r="E66" s="13" t="n"/>
      <c r="F66" s="13" t="n"/>
      <c r="G66" s="13" t="n"/>
      <c r="H66" s="11" t="n"/>
      <c r="I66" s="18">
        <f>IF(OR(A66="",B66="",C66="",D66="",E66="",F66="",G66=""),"",IF(OR(COUNT(C66:D66)&lt;&gt;2,COUNT(E66:G66)&lt;&gt;3,E66&lt;1,E66&lt;&gt;INT(E66),F66&lt;0,F66&lt;&gt;INT(F66),G66&lt;0,G66&lt;&gt;INT(G66)),"",E66-F66-G66))</f>
        <v/>
      </c>
      <c r="J66" s="38">
        <f>IF(OR(I66="",E66&lt;=0),"",IFERROR(F66/E66,""))</f>
        <v/>
      </c>
      <c r="K66" s="20">
        <f>IF(COUNTA(A66:H66,M66)=0,"",IF(OR(A66="",B66="",C66="",D66="",E66="",F66="",G66=""),"Pendiente de datos",IF(OR(COUNT(C66:D66)&lt;&gt;2,COUNT(E66:G66)&lt;&gt;3,E66&lt;1,E66&lt;&gt;INT(E66),F66&lt;0,F66&lt;&gt;INT(F66),G66&lt;0,G66&lt;&gt;INT(G66)),"Datos no válidos",IF(F66+G66&gt;E66,"Sobreasignación",IF(F66+G66=E66,"Completa",IF((E66-F66-G66)/E66&lt;='Configuración'!$B$3,"Baja disponibilidad","Disponible"))))))</f>
        <v/>
      </c>
      <c r="L66" s="20">
        <f>IF(COUNTA(A66:H66,M66)=0,"",IF(AND(COUNT(C66)=1,C66&lt;'Configuración'!$B$2),"Salida anterior al control",IF(COUNT(G66)=0,"",IF(G66&lt;=0,"",IF(H66="","Falta fecha límite",IF(COUNT(H66)=0,"Fecha límite no válida",IF(H66&lt;'Configuración'!$B$2,"Bloqueo vencido",IF(H66&lt;='Configuración'!$B$2+'Configuración'!$B$4,"Revisar bloqueo",""))))))))</f>
        <v/>
      </c>
      <c r="M66" s="17" t="n"/>
    </row>
    <row r="67" ht="24" customHeight="1">
      <c r="A67" s="10" t="n"/>
      <c r="B67" s="10" t="n"/>
      <c r="C67" s="11" t="n"/>
      <c r="D67" s="36" t="n"/>
      <c r="E67" s="13" t="n"/>
      <c r="F67" s="13" t="n"/>
      <c r="G67" s="13" t="n"/>
      <c r="H67" s="11" t="n"/>
      <c r="I67" s="14">
        <f>IF(OR(A67="",B67="",C67="",D67="",E67="",F67="",G67=""),"",IF(OR(COUNT(C67:D67)&lt;&gt;2,COUNT(E67:G67)&lt;&gt;3,E67&lt;1,E67&lt;&gt;INT(E67),F67&lt;0,F67&lt;&gt;INT(F67),G67&lt;0,G67&lt;&gt;INT(G67)),"",E67-F67-G67))</f>
        <v/>
      </c>
      <c r="J67" s="37">
        <f>IF(OR(I67="",E67&lt;=0),"",IFERROR(F67/E67,""))</f>
        <v/>
      </c>
      <c r="K67" s="16">
        <f>IF(COUNTA(A67:H67,M67)=0,"",IF(OR(A67="",B67="",C67="",D67="",E67="",F67="",G67=""),"Pendiente de datos",IF(OR(COUNT(C67:D67)&lt;&gt;2,COUNT(E67:G67)&lt;&gt;3,E67&lt;1,E67&lt;&gt;INT(E67),F67&lt;0,F67&lt;&gt;INT(F67),G67&lt;0,G67&lt;&gt;INT(G67)),"Datos no válidos",IF(F67+G67&gt;E67,"Sobreasignación",IF(F67+G67=E67,"Completa",IF((E67-F67-G67)/E67&lt;='Configuración'!$B$3,"Baja disponibilidad","Disponible"))))))</f>
        <v/>
      </c>
      <c r="L67" s="16">
        <f>IF(COUNTA(A67:H67,M67)=0,"",IF(AND(COUNT(C67)=1,C67&lt;'Configuración'!$B$2),"Salida anterior al control",IF(COUNT(G67)=0,"",IF(G67&lt;=0,"",IF(H67="","Falta fecha límite",IF(COUNT(H67)=0,"Fecha límite no válida",IF(H67&lt;'Configuración'!$B$2,"Bloqueo vencido",IF(H67&lt;='Configuración'!$B$2+'Configuración'!$B$4,"Revisar bloqueo",""))))))))</f>
        <v/>
      </c>
      <c r="M67" s="17" t="n"/>
    </row>
    <row r="68" ht="24" customHeight="1">
      <c r="A68" s="10" t="n"/>
      <c r="B68" s="10" t="n"/>
      <c r="C68" s="11" t="n"/>
      <c r="D68" s="36" t="n"/>
      <c r="E68" s="13" t="n"/>
      <c r="F68" s="13" t="n"/>
      <c r="G68" s="13" t="n"/>
      <c r="H68" s="11" t="n"/>
      <c r="I68" s="18">
        <f>IF(OR(A68="",B68="",C68="",D68="",E68="",F68="",G68=""),"",IF(OR(COUNT(C68:D68)&lt;&gt;2,COUNT(E68:G68)&lt;&gt;3,E68&lt;1,E68&lt;&gt;INT(E68),F68&lt;0,F68&lt;&gt;INT(F68),G68&lt;0,G68&lt;&gt;INT(G68)),"",E68-F68-G68))</f>
        <v/>
      </c>
      <c r="J68" s="38">
        <f>IF(OR(I68="",E68&lt;=0),"",IFERROR(F68/E68,""))</f>
        <v/>
      </c>
      <c r="K68" s="20">
        <f>IF(COUNTA(A68:H68,M68)=0,"",IF(OR(A68="",B68="",C68="",D68="",E68="",F68="",G68=""),"Pendiente de datos",IF(OR(COUNT(C68:D68)&lt;&gt;2,COUNT(E68:G68)&lt;&gt;3,E68&lt;1,E68&lt;&gt;INT(E68),F68&lt;0,F68&lt;&gt;INT(F68),G68&lt;0,G68&lt;&gt;INT(G68)),"Datos no válidos",IF(F68+G68&gt;E68,"Sobreasignación",IF(F68+G68=E68,"Completa",IF((E68-F68-G68)/E68&lt;='Configuración'!$B$3,"Baja disponibilidad","Disponible"))))))</f>
        <v/>
      </c>
      <c r="L68" s="20">
        <f>IF(COUNTA(A68:H68,M68)=0,"",IF(AND(COUNT(C68)=1,C68&lt;'Configuración'!$B$2),"Salida anterior al control",IF(COUNT(G68)=0,"",IF(G68&lt;=0,"",IF(H68="","Falta fecha límite",IF(COUNT(H68)=0,"Fecha límite no válida",IF(H68&lt;'Configuración'!$B$2,"Bloqueo vencido",IF(H68&lt;='Configuración'!$B$2+'Configuración'!$B$4,"Revisar bloqueo",""))))))))</f>
        <v/>
      </c>
      <c r="M68" s="17" t="n"/>
    </row>
    <row r="69" ht="24" customHeight="1">
      <c r="A69" s="10" t="n"/>
      <c r="B69" s="10" t="n"/>
      <c r="C69" s="11" t="n"/>
      <c r="D69" s="36" t="n"/>
      <c r="E69" s="13" t="n"/>
      <c r="F69" s="13" t="n"/>
      <c r="G69" s="13" t="n"/>
      <c r="H69" s="11" t="n"/>
      <c r="I69" s="14">
        <f>IF(OR(A69="",B69="",C69="",D69="",E69="",F69="",G69=""),"",IF(OR(COUNT(C69:D69)&lt;&gt;2,COUNT(E69:G69)&lt;&gt;3,E69&lt;1,E69&lt;&gt;INT(E69),F69&lt;0,F69&lt;&gt;INT(F69),G69&lt;0,G69&lt;&gt;INT(G69)),"",E69-F69-G69))</f>
        <v/>
      </c>
      <c r="J69" s="37">
        <f>IF(OR(I69="",E69&lt;=0),"",IFERROR(F69/E69,""))</f>
        <v/>
      </c>
      <c r="K69" s="16">
        <f>IF(COUNTA(A69:H69,M69)=0,"",IF(OR(A69="",B69="",C69="",D69="",E69="",F69="",G69=""),"Pendiente de datos",IF(OR(COUNT(C69:D69)&lt;&gt;2,COUNT(E69:G69)&lt;&gt;3,E69&lt;1,E69&lt;&gt;INT(E69),F69&lt;0,F69&lt;&gt;INT(F69),G69&lt;0,G69&lt;&gt;INT(G69)),"Datos no válidos",IF(F69+G69&gt;E69,"Sobreasignación",IF(F69+G69=E69,"Completa",IF((E69-F69-G69)/E69&lt;='Configuración'!$B$3,"Baja disponibilidad","Disponible"))))))</f>
        <v/>
      </c>
      <c r="L69" s="16">
        <f>IF(COUNTA(A69:H69,M69)=0,"",IF(AND(COUNT(C69)=1,C69&lt;'Configuración'!$B$2),"Salida anterior al control",IF(COUNT(G69)=0,"",IF(G69&lt;=0,"",IF(H69="","Falta fecha límite",IF(COUNT(H69)=0,"Fecha límite no válida",IF(H69&lt;'Configuración'!$B$2,"Bloqueo vencido",IF(H69&lt;='Configuración'!$B$2+'Configuración'!$B$4,"Revisar bloqueo",""))))))))</f>
        <v/>
      </c>
      <c r="M69" s="17" t="n"/>
    </row>
    <row r="70" ht="24" customHeight="1">
      <c r="A70" s="10" t="n"/>
      <c r="B70" s="10" t="n"/>
      <c r="C70" s="11" t="n"/>
      <c r="D70" s="36" t="n"/>
      <c r="E70" s="13" t="n"/>
      <c r="F70" s="13" t="n"/>
      <c r="G70" s="13" t="n"/>
      <c r="H70" s="11" t="n"/>
      <c r="I70" s="18">
        <f>IF(OR(A70="",B70="",C70="",D70="",E70="",F70="",G70=""),"",IF(OR(COUNT(C70:D70)&lt;&gt;2,COUNT(E70:G70)&lt;&gt;3,E70&lt;1,E70&lt;&gt;INT(E70),F70&lt;0,F70&lt;&gt;INT(F70),G70&lt;0,G70&lt;&gt;INT(G70)),"",E70-F70-G70))</f>
        <v/>
      </c>
      <c r="J70" s="38">
        <f>IF(OR(I70="",E70&lt;=0),"",IFERROR(F70/E70,""))</f>
        <v/>
      </c>
      <c r="K70" s="20">
        <f>IF(COUNTA(A70:H70,M70)=0,"",IF(OR(A70="",B70="",C70="",D70="",E70="",F70="",G70=""),"Pendiente de datos",IF(OR(COUNT(C70:D70)&lt;&gt;2,COUNT(E70:G70)&lt;&gt;3,E70&lt;1,E70&lt;&gt;INT(E70),F70&lt;0,F70&lt;&gt;INT(F70),G70&lt;0,G70&lt;&gt;INT(G70)),"Datos no válidos",IF(F70+G70&gt;E70,"Sobreasignación",IF(F70+G70=E70,"Completa",IF((E70-F70-G70)/E70&lt;='Configuración'!$B$3,"Baja disponibilidad","Disponible"))))))</f>
        <v/>
      </c>
      <c r="L70" s="20">
        <f>IF(COUNTA(A70:H70,M70)=0,"",IF(AND(COUNT(C70)=1,C70&lt;'Configuración'!$B$2),"Salida anterior al control",IF(COUNT(G70)=0,"",IF(G70&lt;=0,"",IF(H70="","Falta fecha límite",IF(COUNT(H70)=0,"Fecha límite no válida",IF(H70&lt;'Configuración'!$B$2,"Bloqueo vencido",IF(H70&lt;='Configuración'!$B$2+'Configuración'!$B$4,"Revisar bloqueo",""))))))))</f>
        <v/>
      </c>
      <c r="M70" s="17" t="n"/>
    </row>
    <row r="71" ht="24" customHeight="1">
      <c r="A71" s="10" t="n"/>
      <c r="B71" s="10" t="n"/>
      <c r="C71" s="11" t="n"/>
      <c r="D71" s="36" t="n"/>
      <c r="E71" s="13" t="n"/>
      <c r="F71" s="13" t="n"/>
      <c r="G71" s="13" t="n"/>
      <c r="H71" s="11" t="n"/>
      <c r="I71" s="14">
        <f>IF(OR(A71="",B71="",C71="",D71="",E71="",F71="",G71=""),"",IF(OR(COUNT(C71:D71)&lt;&gt;2,COUNT(E71:G71)&lt;&gt;3,E71&lt;1,E71&lt;&gt;INT(E71),F71&lt;0,F71&lt;&gt;INT(F71),G71&lt;0,G71&lt;&gt;INT(G71)),"",E71-F71-G71))</f>
        <v/>
      </c>
      <c r="J71" s="37">
        <f>IF(OR(I71="",E71&lt;=0),"",IFERROR(F71/E71,""))</f>
        <v/>
      </c>
      <c r="K71" s="16">
        <f>IF(COUNTA(A71:H71,M71)=0,"",IF(OR(A71="",B71="",C71="",D71="",E71="",F71="",G71=""),"Pendiente de datos",IF(OR(COUNT(C71:D71)&lt;&gt;2,COUNT(E71:G71)&lt;&gt;3,E71&lt;1,E71&lt;&gt;INT(E71),F71&lt;0,F71&lt;&gt;INT(F71),G71&lt;0,G71&lt;&gt;INT(G71)),"Datos no válidos",IF(F71+G71&gt;E71,"Sobreasignación",IF(F71+G71=E71,"Completa",IF((E71-F71-G71)/E71&lt;='Configuración'!$B$3,"Baja disponibilidad","Disponible"))))))</f>
        <v/>
      </c>
      <c r="L71" s="16">
        <f>IF(COUNTA(A71:H71,M71)=0,"",IF(AND(COUNT(C71)=1,C71&lt;'Configuración'!$B$2),"Salida anterior al control",IF(COUNT(G71)=0,"",IF(G71&lt;=0,"",IF(H71="","Falta fecha límite",IF(COUNT(H71)=0,"Fecha límite no válida",IF(H71&lt;'Configuración'!$B$2,"Bloqueo vencido",IF(H71&lt;='Configuración'!$B$2+'Configuración'!$B$4,"Revisar bloqueo",""))))))))</f>
        <v/>
      </c>
      <c r="M71" s="17" t="n"/>
    </row>
    <row r="72" ht="24" customHeight="1">
      <c r="A72" s="10" t="n"/>
      <c r="B72" s="10" t="n"/>
      <c r="C72" s="11" t="n"/>
      <c r="D72" s="36" t="n"/>
      <c r="E72" s="13" t="n"/>
      <c r="F72" s="13" t="n"/>
      <c r="G72" s="13" t="n"/>
      <c r="H72" s="11" t="n"/>
      <c r="I72" s="18">
        <f>IF(OR(A72="",B72="",C72="",D72="",E72="",F72="",G72=""),"",IF(OR(COUNT(C72:D72)&lt;&gt;2,COUNT(E72:G72)&lt;&gt;3,E72&lt;1,E72&lt;&gt;INT(E72),F72&lt;0,F72&lt;&gt;INT(F72),G72&lt;0,G72&lt;&gt;INT(G72)),"",E72-F72-G72))</f>
        <v/>
      </c>
      <c r="J72" s="38">
        <f>IF(OR(I72="",E72&lt;=0),"",IFERROR(F72/E72,""))</f>
        <v/>
      </c>
      <c r="K72" s="20">
        <f>IF(COUNTA(A72:H72,M72)=0,"",IF(OR(A72="",B72="",C72="",D72="",E72="",F72="",G72=""),"Pendiente de datos",IF(OR(COUNT(C72:D72)&lt;&gt;2,COUNT(E72:G72)&lt;&gt;3,E72&lt;1,E72&lt;&gt;INT(E72),F72&lt;0,F72&lt;&gt;INT(F72),G72&lt;0,G72&lt;&gt;INT(G72)),"Datos no válidos",IF(F72+G72&gt;E72,"Sobreasignación",IF(F72+G72=E72,"Completa",IF((E72-F72-G72)/E72&lt;='Configuración'!$B$3,"Baja disponibilidad","Disponible"))))))</f>
        <v/>
      </c>
      <c r="L72" s="20">
        <f>IF(COUNTA(A72:H72,M72)=0,"",IF(AND(COUNT(C72)=1,C72&lt;'Configuración'!$B$2),"Salida anterior al control",IF(COUNT(G72)=0,"",IF(G72&lt;=0,"",IF(H72="","Falta fecha límite",IF(COUNT(H72)=0,"Fecha límite no válida",IF(H72&lt;'Configuración'!$B$2,"Bloqueo vencido",IF(H72&lt;='Configuración'!$B$2+'Configuración'!$B$4,"Revisar bloqueo",""))))))))</f>
        <v/>
      </c>
      <c r="M72" s="17" t="n"/>
    </row>
    <row r="73" ht="24" customHeight="1">
      <c r="A73" s="10" t="n"/>
      <c r="B73" s="10" t="n"/>
      <c r="C73" s="11" t="n"/>
      <c r="D73" s="36" t="n"/>
      <c r="E73" s="13" t="n"/>
      <c r="F73" s="13" t="n"/>
      <c r="G73" s="13" t="n"/>
      <c r="H73" s="11" t="n"/>
      <c r="I73" s="14">
        <f>IF(OR(A73="",B73="",C73="",D73="",E73="",F73="",G73=""),"",IF(OR(COUNT(C73:D73)&lt;&gt;2,COUNT(E73:G73)&lt;&gt;3,E73&lt;1,E73&lt;&gt;INT(E73),F73&lt;0,F73&lt;&gt;INT(F73),G73&lt;0,G73&lt;&gt;INT(G73)),"",E73-F73-G73))</f>
        <v/>
      </c>
      <c r="J73" s="37">
        <f>IF(OR(I73="",E73&lt;=0),"",IFERROR(F73/E73,""))</f>
        <v/>
      </c>
      <c r="K73" s="16">
        <f>IF(COUNTA(A73:H73,M73)=0,"",IF(OR(A73="",B73="",C73="",D73="",E73="",F73="",G73=""),"Pendiente de datos",IF(OR(COUNT(C73:D73)&lt;&gt;2,COUNT(E73:G73)&lt;&gt;3,E73&lt;1,E73&lt;&gt;INT(E73),F73&lt;0,F73&lt;&gt;INT(F73),G73&lt;0,G73&lt;&gt;INT(G73)),"Datos no válidos",IF(F73+G73&gt;E73,"Sobreasignación",IF(F73+G73=E73,"Completa",IF((E73-F73-G73)/E73&lt;='Configuración'!$B$3,"Baja disponibilidad","Disponible"))))))</f>
        <v/>
      </c>
      <c r="L73" s="16">
        <f>IF(COUNTA(A73:H73,M73)=0,"",IF(AND(COUNT(C73)=1,C73&lt;'Configuración'!$B$2),"Salida anterior al control",IF(COUNT(G73)=0,"",IF(G73&lt;=0,"",IF(H73="","Falta fecha límite",IF(COUNT(H73)=0,"Fecha límite no válida",IF(H73&lt;'Configuración'!$B$2,"Bloqueo vencido",IF(H73&lt;='Configuración'!$B$2+'Configuración'!$B$4,"Revisar bloqueo",""))))))))</f>
        <v/>
      </c>
      <c r="M73" s="17" t="n"/>
    </row>
    <row r="74" ht="24" customHeight="1">
      <c r="A74" s="10" t="n"/>
      <c r="B74" s="10" t="n"/>
      <c r="C74" s="11" t="n"/>
      <c r="D74" s="36" t="n"/>
      <c r="E74" s="13" t="n"/>
      <c r="F74" s="13" t="n"/>
      <c r="G74" s="13" t="n"/>
      <c r="H74" s="11" t="n"/>
      <c r="I74" s="18">
        <f>IF(OR(A74="",B74="",C74="",D74="",E74="",F74="",G74=""),"",IF(OR(COUNT(C74:D74)&lt;&gt;2,COUNT(E74:G74)&lt;&gt;3,E74&lt;1,E74&lt;&gt;INT(E74),F74&lt;0,F74&lt;&gt;INT(F74),G74&lt;0,G74&lt;&gt;INT(G74)),"",E74-F74-G74))</f>
        <v/>
      </c>
      <c r="J74" s="38">
        <f>IF(OR(I74="",E74&lt;=0),"",IFERROR(F74/E74,""))</f>
        <v/>
      </c>
      <c r="K74" s="20">
        <f>IF(COUNTA(A74:H74,M74)=0,"",IF(OR(A74="",B74="",C74="",D74="",E74="",F74="",G74=""),"Pendiente de datos",IF(OR(COUNT(C74:D74)&lt;&gt;2,COUNT(E74:G74)&lt;&gt;3,E74&lt;1,E74&lt;&gt;INT(E74),F74&lt;0,F74&lt;&gt;INT(F74),G74&lt;0,G74&lt;&gt;INT(G74)),"Datos no válidos",IF(F74+G74&gt;E74,"Sobreasignación",IF(F74+G74=E74,"Completa",IF((E74-F74-G74)/E74&lt;='Configuración'!$B$3,"Baja disponibilidad","Disponible"))))))</f>
        <v/>
      </c>
      <c r="L74" s="20">
        <f>IF(COUNTA(A74:H74,M74)=0,"",IF(AND(COUNT(C74)=1,C74&lt;'Configuración'!$B$2),"Salida anterior al control",IF(COUNT(G74)=0,"",IF(G74&lt;=0,"",IF(H74="","Falta fecha límite",IF(COUNT(H74)=0,"Fecha límite no válida",IF(H74&lt;'Configuración'!$B$2,"Bloqueo vencido",IF(H74&lt;='Configuración'!$B$2+'Configuración'!$B$4,"Revisar bloqueo",""))))))))</f>
        <v/>
      </c>
      <c r="M74" s="17" t="n"/>
    </row>
    <row r="75" ht="24" customHeight="1">
      <c r="A75" s="10" t="n"/>
      <c r="B75" s="10" t="n"/>
      <c r="C75" s="11" t="n"/>
      <c r="D75" s="36" t="n"/>
      <c r="E75" s="13" t="n"/>
      <c r="F75" s="13" t="n"/>
      <c r="G75" s="13" t="n"/>
      <c r="H75" s="11" t="n"/>
      <c r="I75" s="14">
        <f>IF(OR(A75="",B75="",C75="",D75="",E75="",F75="",G75=""),"",IF(OR(COUNT(C75:D75)&lt;&gt;2,COUNT(E75:G75)&lt;&gt;3,E75&lt;1,E75&lt;&gt;INT(E75),F75&lt;0,F75&lt;&gt;INT(F75),G75&lt;0,G75&lt;&gt;INT(G75)),"",E75-F75-G75))</f>
        <v/>
      </c>
      <c r="J75" s="37">
        <f>IF(OR(I75="",E75&lt;=0),"",IFERROR(F75/E75,""))</f>
        <v/>
      </c>
      <c r="K75" s="16">
        <f>IF(COUNTA(A75:H75,M75)=0,"",IF(OR(A75="",B75="",C75="",D75="",E75="",F75="",G75=""),"Pendiente de datos",IF(OR(COUNT(C75:D75)&lt;&gt;2,COUNT(E75:G75)&lt;&gt;3,E75&lt;1,E75&lt;&gt;INT(E75),F75&lt;0,F75&lt;&gt;INT(F75),G75&lt;0,G75&lt;&gt;INT(G75)),"Datos no válidos",IF(F75+G75&gt;E75,"Sobreasignación",IF(F75+G75=E75,"Completa",IF((E75-F75-G75)/E75&lt;='Configuración'!$B$3,"Baja disponibilidad","Disponible"))))))</f>
        <v/>
      </c>
      <c r="L75" s="16">
        <f>IF(COUNTA(A75:H75,M75)=0,"",IF(AND(COUNT(C75)=1,C75&lt;'Configuración'!$B$2),"Salida anterior al control",IF(COUNT(G75)=0,"",IF(G75&lt;=0,"",IF(H75="","Falta fecha límite",IF(COUNT(H75)=0,"Fecha límite no válida",IF(H75&lt;'Configuración'!$B$2,"Bloqueo vencido",IF(H75&lt;='Configuración'!$B$2+'Configuración'!$B$4,"Revisar bloqueo",""))))))))</f>
        <v/>
      </c>
      <c r="M75" s="17" t="n"/>
    </row>
    <row r="76" ht="24" customHeight="1">
      <c r="A76" s="10" t="n"/>
      <c r="B76" s="10" t="n"/>
      <c r="C76" s="11" t="n"/>
      <c r="D76" s="36" t="n"/>
      <c r="E76" s="13" t="n"/>
      <c r="F76" s="13" t="n"/>
      <c r="G76" s="13" t="n"/>
      <c r="H76" s="11" t="n"/>
      <c r="I76" s="18">
        <f>IF(OR(A76="",B76="",C76="",D76="",E76="",F76="",G76=""),"",IF(OR(COUNT(C76:D76)&lt;&gt;2,COUNT(E76:G76)&lt;&gt;3,E76&lt;1,E76&lt;&gt;INT(E76),F76&lt;0,F76&lt;&gt;INT(F76),G76&lt;0,G76&lt;&gt;INT(G76)),"",E76-F76-G76))</f>
        <v/>
      </c>
      <c r="J76" s="38">
        <f>IF(OR(I76="",E76&lt;=0),"",IFERROR(F76/E76,""))</f>
        <v/>
      </c>
      <c r="K76" s="20">
        <f>IF(COUNTA(A76:H76,M76)=0,"",IF(OR(A76="",B76="",C76="",D76="",E76="",F76="",G76=""),"Pendiente de datos",IF(OR(COUNT(C76:D76)&lt;&gt;2,COUNT(E76:G76)&lt;&gt;3,E76&lt;1,E76&lt;&gt;INT(E76),F76&lt;0,F76&lt;&gt;INT(F76),G76&lt;0,G76&lt;&gt;INT(G76)),"Datos no válidos",IF(F76+G76&gt;E76,"Sobreasignación",IF(F76+G76=E76,"Completa",IF((E76-F76-G76)/E76&lt;='Configuración'!$B$3,"Baja disponibilidad","Disponible"))))))</f>
        <v/>
      </c>
      <c r="L76" s="20">
        <f>IF(COUNTA(A76:H76,M76)=0,"",IF(AND(COUNT(C76)=1,C76&lt;'Configuración'!$B$2),"Salida anterior al control",IF(COUNT(G76)=0,"",IF(G76&lt;=0,"",IF(H76="","Falta fecha límite",IF(COUNT(H76)=0,"Fecha límite no válida",IF(H76&lt;'Configuración'!$B$2,"Bloqueo vencido",IF(H76&lt;='Configuración'!$B$2+'Configuración'!$B$4,"Revisar bloqueo",""))))))))</f>
        <v/>
      </c>
      <c r="M76" s="17" t="n"/>
    </row>
    <row r="77" ht="24" customHeight="1">
      <c r="A77" s="10" t="n"/>
      <c r="B77" s="10" t="n"/>
      <c r="C77" s="11" t="n"/>
      <c r="D77" s="36" t="n"/>
      <c r="E77" s="13" t="n"/>
      <c r="F77" s="13" t="n"/>
      <c r="G77" s="13" t="n"/>
      <c r="H77" s="11" t="n"/>
      <c r="I77" s="14">
        <f>IF(OR(A77="",B77="",C77="",D77="",E77="",F77="",G77=""),"",IF(OR(COUNT(C77:D77)&lt;&gt;2,COUNT(E77:G77)&lt;&gt;3,E77&lt;1,E77&lt;&gt;INT(E77),F77&lt;0,F77&lt;&gt;INT(F77),G77&lt;0,G77&lt;&gt;INT(G77)),"",E77-F77-G77))</f>
        <v/>
      </c>
      <c r="J77" s="37">
        <f>IF(OR(I77="",E77&lt;=0),"",IFERROR(F77/E77,""))</f>
        <v/>
      </c>
      <c r="K77" s="16">
        <f>IF(COUNTA(A77:H77,M77)=0,"",IF(OR(A77="",B77="",C77="",D77="",E77="",F77="",G77=""),"Pendiente de datos",IF(OR(COUNT(C77:D77)&lt;&gt;2,COUNT(E77:G77)&lt;&gt;3,E77&lt;1,E77&lt;&gt;INT(E77),F77&lt;0,F77&lt;&gt;INT(F77),G77&lt;0,G77&lt;&gt;INT(G77)),"Datos no válidos",IF(F77+G77&gt;E77,"Sobreasignación",IF(F77+G77=E77,"Completa",IF((E77-F77-G77)/E77&lt;='Configuración'!$B$3,"Baja disponibilidad","Disponible"))))))</f>
        <v/>
      </c>
      <c r="L77" s="16">
        <f>IF(COUNTA(A77:H77,M77)=0,"",IF(AND(COUNT(C77)=1,C77&lt;'Configuración'!$B$2),"Salida anterior al control",IF(COUNT(G77)=0,"",IF(G77&lt;=0,"",IF(H77="","Falta fecha límite",IF(COUNT(H77)=0,"Fecha límite no válida",IF(H77&lt;'Configuración'!$B$2,"Bloqueo vencido",IF(H77&lt;='Configuración'!$B$2+'Configuración'!$B$4,"Revisar bloqueo",""))))))))</f>
        <v/>
      </c>
      <c r="M77" s="17" t="n"/>
    </row>
    <row r="78" ht="24" customHeight="1">
      <c r="A78" s="10" t="n"/>
      <c r="B78" s="10" t="n"/>
      <c r="C78" s="11" t="n"/>
      <c r="D78" s="36" t="n"/>
      <c r="E78" s="13" t="n"/>
      <c r="F78" s="13" t="n"/>
      <c r="G78" s="13" t="n"/>
      <c r="H78" s="11" t="n"/>
      <c r="I78" s="18">
        <f>IF(OR(A78="",B78="",C78="",D78="",E78="",F78="",G78=""),"",IF(OR(COUNT(C78:D78)&lt;&gt;2,COUNT(E78:G78)&lt;&gt;3,E78&lt;1,E78&lt;&gt;INT(E78),F78&lt;0,F78&lt;&gt;INT(F78),G78&lt;0,G78&lt;&gt;INT(G78)),"",E78-F78-G78))</f>
        <v/>
      </c>
      <c r="J78" s="38">
        <f>IF(OR(I78="",E78&lt;=0),"",IFERROR(F78/E78,""))</f>
        <v/>
      </c>
      <c r="K78" s="20">
        <f>IF(COUNTA(A78:H78,M78)=0,"",IF(OR(A78="",B78="",C78="",D78="",E78="",F78="",G78=""),"Pendiente de datos",IF(OR(COUNT(C78:D78)&lt;&gt;2,COUNT(E78:G78)&lt;&gt;3,E78&lt;1,E78&lt;&gt;INT(E78),F78&lt;0,F78&lt;&gt;INT(F78),G78&lt;0,G78&lt;&gt;INT(G78)),"Datos no válidos",IF(F78+G78&gt;E78,"Sobreasignación",IF(F78+G78=E78,"Completa",IF((E78-F78-G78)/E78&lt;='Configuración'!$B$3,"Baja disponibilidad","Disponible"))))))</f>
        <v/>
      </c>
      <c r="L78" s="20">
        <f>IF(COUNTA(A78:H78,M78)=0,"",IF(AND(COUNT(C78)=1,C78&lt;'Configuración'!$B$2),"Salida anterior al control",IF(COUNT(G78)=0,"",IF(G78&lt;=0,"",IF(H78="","Falta fecha límite",IF(COUNT(H78)=0,"Fecha límite no válida",IF(H78&lt;'Configuración'!$B$2,"Bloqueo vencido",IF(H78&lt;='Configuración'!$B$2+'Configuración'!$B$4,"Revisar bloqueo",""))))))))</f>
        <v/>
      </c>
      <c r="M78" s="17" t="n"/>
    </row>
    <row r="79" ht="24" customHeight="1">
      <c r="A79" s="10" t="n"/>
      <c r="B79" s="10" t="n"/>
      <c r="C79" s="11" t="n"/>
      <c r="D79" s="36" t="n"/>
      <c r="E79" s="13" t="n"/>
      <c r="F79" s="13" t="n"/>
      <c r="G79" s="13" t="n"/>
      <c r="H79" s="11" t="n"/>
      <c r="I79" s="14">
        <f>IF(OR(A79="",B79="",C79="",D79="",E79="",F79="",G79=""),"",IF(OR(COUNT(C79:D79)&lt;&gt;2,COUNT(E79:G79)&lt;&gt;3,E79&lt;1,E79&lt;&gt;INT(E79),F79&lt;0,F79&lt;&gt;INT(F79),G79&lt;0,G79&lt;&gt;INT(G79)),"",E79-F79-G79))</f>
        <v/>
      </c>
      <c r="J79" s="37">
        <f>IF(OR(I79="",E79&lt;=0),"",IFERROR(F79/E79,""))</f>
        <v/>
      </c>
      <c r="K79" s="16">
        <f>IF(COUNTA(A79:H79,M79)=0,"",IF(OR(A79="",B79="",C79="",D79="",E79="",F79="",G79=""),"Pendiente de datos",IF(OR(COUNT(C79:D79)&lt;&gt;2,COUNT(E79:G79)&lt;&gt;3,E79&lt;1,E79&lt;&gt;INT(E79),F79&lt;0,F79&lt;&gt;INT(F79),G79&lt;0,G79&lt;&gt;INT(G79)),"Datos no válidos",IF(F79+G79&gt;E79,"Sobreasignación",IF(F79+G79=E79,"Completa",IF((E79-F79-G79)/E79&lt;='Configuración'!$B$3,"Baja disponibilidad","Disponible"))))))</f>
        <v/>
      </c>
      <c r="L79" s="16">
        <f>IF(COUNTA(A79:H79,M79)=0,"",IF(AND(COUNT(C79)=1,C79&lt;'Configuración'!$B$2),"Salida anterior al control",IF(COUNT(G79)=0,"",IF(G79&lt;=0,"",IF(H79="","Falta fecha límite",IF(COUNT(H79)=0,"Fecha límite no válida",IF(H79&lt;'Configuración'!$B$2,"Bloqueo vencido",IF(H79&lt;='Configuración'!$B$2+'Configuración'!$B$4,"Revisar bloqueo",""))))))))</f>
        <v/>
      </c>
      <c r="M79" s="17" t="n"/>
    </row>
    <row r="80" ht="24" customHeight="1">
      <c r="A80" s="10" t="n"/>
      <c r="B80" s="10" t="n"/>
      <c r="C80" s="11" t="n"/>
      <c r="D80" s="36" t="n"/>
      <c r="E80" s="13" t="n"/>
      <c r="F80" s="13" t="n"/>
      <c r="G80" s="13" t="n"/>
      <c r="H80" s="11" t="n"/>
      <c r="I80" s="18">
        <f>IF(OR(A80="",B80="",C80="",D80="",E80="",F80="",G80=""),"",IF(OR(COUNT(C80:D80)&lt;&gt;2,COUNT(E80:G80)&lt;&gt;3,E80&lt;1,E80&lt;&gt;INT(E80),F80&lt;0,F80&lt;&gt;INT(F80),G80&lt;0,G80&lt;&gt;INT(G80)),"",E80-F80-G80))</f>
        <v/>
      </c>
      <c r="J80" s="38">
        <f>IF(OR(I80="",E80&lt;=0),"",IFERROR(F80/E80,""))</f>
        <v/>
      </c>
      <c r="K80" s="20">
        <f>IF(COUNTA(A80:H80,M80)=0,"",IF(OR(A80="",B80="",C80="",D80="",E80="",F80="",G80=""),"Pendiente de datos",IF(OR(COUNT(C80:D80)&lt;&gt;2,COUNT(E80:G80)&lt;&gt;3,E80&lt;1,E80&lt;&gt;INT(E80),F80&lt;0,F80&lt;&gt;INT(F80),G80&lt;0,G80&lt;&gt;INT(G80)),"Datos no válidos",IF(F80+G80&gt;E80,"Sobreasignación",IF(F80+G80=E80,"Completa",IF((E80-F80-G80)/E80&lt;='Configuración'!$B$3,"Baja disponibilidad","Disponible"))))))</f>
        <v/>
      </c>
      <c r="L80" s="20">
        <f>IF(COUNTA(A80:H80,M80)=0,"",IF(AND(COUNT(C80)=1,C80&lt;'Configuración'!$B$2),"Salida anterior al control",IF(COUNT(G80)=0,"",IF(G80&lt;=0,"",IF(H80="","Falta fecha límite",IF(COUNT(H80)=0,"Fecha límite no válida",IF(H80&lt;'Configuración'!$B$2,"Bloqueo vencido",IF(H80&lt;='Configuración'!$B$2+'Configuración'!$B$4,"Revisar bloqueo",""))))))))</f>
        <v/>
      </c>
      <c r="M80" s="17" t="n"/>
    </row>
    <row r="81" ht="24" customHeight="1">
      <c r="A81" s="10" t="n"/>
      <c r="B81" s="10" t="n"/>
      <c r="C81" s="11" t="n"/>
      <c r="D81" s="36" t="n"/>
      <c r="E81" s="13" t="n"/>
      <c r="F81" s="13" t="n"/>
      <c r="G81" s="13" t="n"/>
      <c r="H81" s="11" t="n"/>
      <c r="I81" s="14">
        <f>IF(OR(A81="",B81="",C81="",D81="",E81="",F81="",G81=""),"",IF(OR(COUNT(C81:D81)&lt;&gt;2,COUNT(E81:G81)&lt;&gt;3,E81&lt;1,E81&lt;&gt;INT(E81),F81&lt;0,F81&lt;&gt;INT(F81),G81&lt;0,G81&lt;&gt;INT(G81)),"",E81-F81-G81))</f>
        <v/>
      </c>
      <c r="J81" s="37">
        <f>IF(OR(I81="",E81&lt;=0),"",IFERROR(F81/E81,""))</f>
        <v/>
      </c>
      <c r="K81" s="16">
        <f>IF(COUNTA(A81:H81,M81)=0,"",IF(OR(A81="",B81="",C81="",D81="",E81="",F81="",G81=""),"Pendiente de datos",IF(OR(COUNT(C81:D81)&lt;&gt;2,COUNT(E81:G81)&lt;&gt;3,E81&lt;1,E81&lt;&gt;INT(E81),F81&lt;0,F81&lt;&gt;INT(F81),G81&lt;0,G81&lt;&gt;INT(G81)),"Datos no válidos",IF(F81+G81&gt;E81,"Sobreasignación",IF(F81+G81=E81,"Completa",IF((E81-F81-G81)/E81&lt;='Configuración'!$B$3,"Baja disponibilidad","Disponible"))))))</f>
        <v/>
      </c>
      <c r="L81" s="16">
        <f>IF(COUNTA(A81:H81,M81)=0,"",IF(AND(COUNT(C81)=1,C81&lt;'Configuración'!$B$2),"Salida anterior al control",IF(COUNT(G81)=0,"",IF(G81&lt;=0,"",IF(H81="","Falta fecha límite",IF(COUNT(H81)=0,"Fecha límite no válida",IF(H81&lt;'Configuración'!$B$2,"Bloqueo vencido",IF(H81&lt;='Configuración'!$B$2+'Configuración'!$B$4,"Revisar bloqueo",""))))))))</f>
        <v/>
      </c>
      <c r="M81" s="17" t="n"/>
    </row>
    <row r="82" ht="24" customHeight="1">
      <c r="A82" s="10" t="n"/>
      <c r="B82" s="10" t="n"/>
      <c r="C82" s="11" t="n"/>
      <c r="D82" s="36" t="n"/>
      <c r="E82" s="13" t="n"/>
      <c r="F82" s="13" t="n"/>
      <c r="G82" s="13" t="n"/>
      <c r="H82" s="11" t="n"/>
      <c r="I82" s="18">
        <f>IF(OR(A82="",B82="",C82="",D82="",E82="",F82="",G82=""),"",IF(OR(COUNT(C82:D82)&lt;&gt;2,COUNT(E82:G82)&lt;&gt;3,E82&lt;1,E82&lt;&gt;INT(E82),F82&lt;0,F82&lt;&gt;INT(F82),G82&lt;0,G82&lt;&gt;INT(G82)),"",E82-F82-G82))</f>
        <v/>
      </c>
      <c r="J82" s="38">
        <f>IF(OR(I82="",E82&lt;=0),"",IFERROR(F82/E82,""))</f>
        <v/>
      </c>
      <c r="K82" s="20">
        <f>IF(COUNTA(A82:H82,M82)=0,"",IF(OR(A82="",B82="",C82="",D82="",E82="",F82="",G82=""),"Pendiente de datos",IF(OR(COUNT(C82:D82)&lt;&gt;2,COUNT(E82:G82)&lt;&gt;3,E82&lt;1,E82&lt;&gt;INT(E82),F82&lt;0,F82&lt;&gt;INT(F82),G82&lt;0,G82&lt;&gt;INT(G82)),"Datos no válidos",IF(F82+G82&gt;E82,"Sobreasignación",IF(F82+G82=E82,"Completa",IF((E82-F82-G82)/E82&lt;='Configuración'!$B$3,"Baja disponibilidad","Disponible"))))))</f>
        <v/>
      </c>
      <c r="L82" s="20">
        <f>IF(COUNTA(A82:H82,M82)=0,"",IF(AND(COUNT(C82)=1,C82&lt;'Configuración'!$B$2),"Salida anterior al control",IF(COUNT(G82)=0,"",IF(G82&lt;=0,"",IF(H82="","Falta fecha límite",IF(COUNT(H82)=0,"Fecha límite no válida",IF(H82&lt;'Configuración'!$B$2,"Bloqueo vencido",IF(H82&lt;='Configuración'!$B$2+'Configuración'!$B$4,"Revisar bloqueo",""))))))))</f>
        <v/>
      </c>
      <c r="M82" s="17" t="n"/>
    </row>
    <row r="83" ht="24" customHeight="1">
      <c r="A83" s="10" t="n"/>
      <c r="B83" s="10" t="n"/>
      <c r="C83" s="11" t="n"/>
      <c r="D83" s="36" t="n"/>
      <c r="E83" s="13" t="n"/>
      <c r="F83" s="13" t="n"/>
      <c r="G83" s="13" t="n"/>
      <c r="H83" s="11" t="n"/>
      <c r="I83" s="14">
        <f>IF(OR(A83="",B83="",C83="",D83="",E83="",F83="",G83=""),"",IF(OR(COUNT(C83:D83)&lt;&gt;2,COUNT(E83:G83)&lt;&gt;3,E83&lt;1,E83&lt;&gt;INT(E83),F83&lt;0,F83&lt;&gt;INT(F83),G83&lt;0,G83&lt;&gt;INT(G83)),"",E83-F83-G83))</f>
        <v/>
      </c>
      <c r="J83" s="37">
        <f>IF(OR(I83="",E83&lt;=0),"",IFERROR(F83/E83,""))</f>
        <v/>
      </c>
      <c r="K83" s="16">
        <f>IF(COUNTA(A83:H83,M83)=0,"",IF(OR(A83="",B83="",C83="",D83="",E83="",F83="",G83=""),"Pendiente de datos",IF(OR(COUNT(C83:D83)&lt;&gt;2,COUNT(E83:G83)&lt;&gt;3,E83&lt;1,E83&lt;&gt;INT(E83),F83&lt;0,F83&lt;&gt;INT(F83),G83&lt;0,G83&lt;&gt;INT(G83)),"Datos no válidos",IF(F83+G83&gt;E83,"Sobreasignación",IF(F83+G83=E83,"Completa",IF((E83-F83-G83)/E83&lt;='Configuración'!$B$3,"Baja disponibilidad","Disponible"))))))</f>
        <v/>
      </c>
      <c r="L83" s="16">
        <f>IF(COUNTA(A83:H83,M83)=0,"",IF(AND(COUNT(C83)=1,C83&lt;'Configuración'!$B$2),"Salida anterior al control",IF(COUNT(G83)=0,"",IF(G83&lt;=0,"",IF(H83="","Falta fecha límite",IF(COUNT(H83)=0,"Fecha límite no válida",IF(H83&lt;'Configuración'!$B$2,"Bloqueo vencido",IF(H83&lt;='Configuración'!$B$2+'Configuración'!$B$4,"Revisar bloqueo",""))))))))</f>
        <v/>
      </c>
      <c r="M83" s="17" t="n"/>
    </row>
    <row r="84" ht="24" customHeight="1">
      <c r="A84" s="10" t="n"/>
      <c r="B84" s="10" t="n"/>
      <c r="C84" s="11" t="n"/>
      <c r="D84" s="36" t="n"/>
      <c r="E84" s="13" t="n"/>
      <c r="F84" s="13" t="n"/>
      <c r="G84" s="13" t="n"/>
      <c r="H84" s="11" t="n"/>
      <c r="I84" s="18">
        <f>IF(OR(A84="",B84="",C84="",D84="",E84="",F84="",G84=""),"",IF(OR(COUNT(C84:D84)&lt;&gt;2,COUNT(E84:G84)&lt;&gt;3,E84&lt;1,E84&lt;&gt;INT(E84),F84&lt;0,F84&lt;&gt;INT(F84),G84&lt;0,G84&lt;&gt;INT(G84)),"",E84-F84-G84))</f>
        <v/>
      </c>
      <c r="J84" s="38">
        <f>IF(OR(I84="",E84&lt;=0),"",IFERROR(F84/E84,""))</f>
        <v/>
      </c>
      <c r="K84" s="20">
        <f>IF(COUNTA(A84:H84,M84)=0,"",IF(OR(A84="",B84="",C84="",D84="",E84="",F84="",G84=""),"Pendiente de datos",IF(OR(COUNT(C84:D84)&lt;&gt;2,COUNT(E84:G84)&lt;&gt;3,E84&lt;1,E84&lt;&gt;INT(E84),F84&lt;0,F84&lt;&gt;INT(F84),G84&lt;0,G84&lt;&gt;INT(G84)),"Datos no válidos",IF(F84+G84&gt;E84,"Sobreasignación",IF(F84+G84=E84,"Completa",IF((E84-F84-G84)/E84&lt;='Configuración'!$B$3,"Baja disponibilidad","Disponible"))))))</f>
        <v/>
      </c>
      <c r="L84" s="20">
        <f>IF(COUNTA(A84:H84,M84)=0,"",IF(AND(COUNT(C84)=1,C84&lt;'Configuración'!$B$2),"Salida anterior al control",IF(COUNT(G84)=0,"",IF(G84&lt;=0,"",IF(H84="","Falta fecha límite",IF(COUNT(H84)=0,"Fecha límite no válida",IF(H84&lt;'Configuración'!$B$2,"Bloqueo vencido",IF(H84&lt;='Configuración'!$B$2+'Configuración'!$B$4,"Revisar bloqueo",""))))))))</f>
        <v/>
      </c>
      <c r="M84" s="17" t="n"/>
    </row>
    <row r="85" ht="24" customHeight="1">
      <c r="A85" s="10" t="n"/>
      <c r="B85" s="10" t="n"/>
      <c r="C85" s="11" t="n"/>
      <c r="D85" s="36" t="n"/>
      <c r="E85" s="13" t="n"/>
      <c r="F85" s="13" t="n"/>
      <c r="G85" s="13" t="n"/>
      <c r="H85" s="11" t="n"/>
      <c r="I85" s="14">
        <f>IF(OR(A85="",B85="",C85="",D85="",E85="",F85="",G85=""),"",IF(OR(COUNT(C85:D85)&lt;&gt;2,COUNT(E85:G85)&lt;&gt;3,E85&lt;1,E85&lt;&gt;INT(E85),F85&lt;0,F85&lt;&gt;INT(F85),G85&lt;0,G85&lt;&gt;INT(G85)),"",E85-F85-G85))</f>
        <v/>
      </c>
      <c r="J85" s="37">
        <f>IF(OR(I85="",E85&lt;=0),"",IFERROR(F85/E85,""))</f>
        <v/>
      </c>
      <c r="K85" s="16">
        <f>IF(COUNTA(A85:H85,M85)=0,"",IF(OR(A85="",B85="",C85="",D85="",E85="",F85="",G85=""),"Pendiente de datos",IF(OR(COUNT(C85:D85)&lt;&gt;2,COUNT(E85:G85)&lt;&gt;3,E85&lt;1,E85&lt;&gt;INT(E85),F85&lt;0,F85&lt;&gt;INT(F85),G85&lt;0,G85&lt;&gt;INT(G85)),"Datos no válidos",IF(F85+G85&gt;E85,"Sobreasignación",IF(F85+G85=E85,"Completa",IF((E85-F85-G85)/E85&lt;='Configuración'!$B$3,"Baja disponibilidad","Disponible"))))))</f>
        <v/>
      </c>
      <c r="L85" s="16">
        <f>IF(COUNTA(A85:H85,M85)=0,"",IF(AND(COUNT(C85)=1,C85&lt;'Configuración'!$B$2),"Salida anterior al control",IF(COUNT(G85)=0,"",IF(G85&lt;=0,"",IF(H85="","Falta fecha límite",IF(COUNT(H85)=0,"Fecha límite no válida",IF(H85&lt;'Configuración'!$B$2,"Bloqueo vencido",IF(H85&lt;='Configuración'!$B$2+'Configuración'!$B$4,"Revisar bloqueo",""))))))))</f>
        <v/>
      </c>
      <c r="M85" s="17" t="n"/>
    </row>
    <row r="86" ht="24" customHeight="1">
      <c r="A86" s="10" t="n"/>
      <c r="B86" s="10" t="n"/>
      <c r="C86" s="11" t="n"/>
      <c r="D86" s="36" t="n"/>
      <c r="E86" s="13" t="n"/>
      <c r="F86" s="13" t="n"/>
      <c r="G86" s="13" t="n"/>
      <c r="H86" s="11" t="n"/>
      <c r="I86" s="18">
        <f>IF(OR(A86="",B86="",C86="",D86="",E86="",F86="",G86=""),"",IF(OR(COUNT(C86:D86)&lt;&gt;2,COUNT(E86:G86)&lt;&gt;3,E86&lt;1,E86&lt;&gt;INT(E86),F86&lt;0,F86&lt;&gt;INT(F86),G86&lt;0,G86&lt;&gt;INT(G86)),"",E86-F86-G86))</f>
        <v/>
      </c>
      <c r="J86" s="38">
        <f>IF(OR(I86="",E86&lt;=0),"",IFERROR(F86/E86,""))</f>
        <v/>
      </c>
      <c r="K86" s="20">
        <f>IF(COUNTA(A86:H86,M86)=0,"",IF(OR(A86="",B86="",C86="",D86="",E86="",F86="",G86=""),"Pendiente de datos",IF(OR(COUNT(C86:D86)&lt;&gt;2,COUNT(E86:G86)&lt;&gt;3,E86&lt;1,E86&lt;&gt;INT(E86),F86&lt;0,F86&lt;&gt;INT(F86),G86&lt;0,G86&lt;&gt;INT(G86)),"Datos no válidos",IF(F86+G86&gt;E86,"Sobreasignación",IF(F86+G86=E86,"Completa",IF((E86-F86-G86)/E86&lt;='Configuración'!$B$3,"Baja disponibilidad","Disponible"))))))</f>
        <v/>
      </c>
      <c r="L86" s="20">
        <f>IF(COUNTA(A86:H86,M86)=0,"",IF(AND(COUNT(C86)=1,C86&lt;'Configuración'!$B$2),"Salida anterior al control",IF(COUNT(G86)=0,"",IF(G86&lt;=0,"",IF(H86="","Falta fecha límite",IF(COUNT(H86)=0,"Fecha límite no válida",IF(H86&lt;'Configuración'!$B$2,"Bloqueo vencido",IF(H86&lt;='Configuración'!$B$2+'Configuración'!$B$4,"Revisar bloqueo",""))))))))</f>
        <v/>
      </c>
      <c r="M86" s="17" t="n"/>
    </row>
    <row r="87" ht="24" customHeight="1">
      <c r="A87" s="10" t="n"/>
      <c r="B87" s="10" t="n"/>
      <c r="C87" s="11" t="n"/>
      <c r="D87" s="36" t="n"/>
      <c r="E87" s="13" t="n"/>
      <c r="F87" s="13" t="n"/>
      <c r="G87" s="13" t="n"/>
      <c r="H87" s="11" t="n"/>
      <c r="I87" s="14">
        <f>IF(OR(A87="",B87="",C87="",D87="",E87="",F87="",G87=""),"",IF(OR(COUNT(C87:D87)&lt;&gt;2,COUNT(E87:G87)&lt;&gt;3,E87&lt;1,E87&lt;&gt;INT(E87),F87&lt;0,F87&lt;&gt;INT(F87),G87&lt;0,G87&lt;&gt;INT(G87)),"",E87-F87-G87))</f>
        <v/>
      </c>
      <c r="J87" s="37">
        <f>IF(OR(I87="",E87&lt;=0),"",IFERROR(F87/E87,""))</f>
        <v/>
      </c>
      <c r="K87" s="16">
        <f>IF(COUNTA(A87:H87,M87)=0,"",IF(OR(A87="",B87="",C87="",D87="",E87="",F87="",G87=""),"Pendiente de datos",IF(OR(COUNT(C87:D87)&lt;&gt;2,COUNT(E87:G87)&lt;&gt;3,E87&lt;1,E87&lt;&gt;INT(E87),F87&lt;0,F87&lt;&gt;INT(F87),G87&lt;0,G87&lt;&gt;INT(G87)),"Datos no válidos",IF(F87+G87&gt;E87,"Sobreasignación",IF(F87+G87=E87,"Completa",IF((E87-F87-G87)/E87&lt;='Configuración'!$B$3,"Baja disponibilidad","Disponible"))))))</f>
        <v/>
      </c>
      <c r="L87" s="16">
        <f>IF(COUNTA(A87:H87,M87)=0,"",IF(AND(COUNT(C87)=1,C87&lt;'Configuración'!$B$2),"Salida anterior al control",IF(COUNT(G87)=0,"",IF(G87&lt;=0,"",IF(H87="","Falta fecha límite",IF(COUNT(H87)=0,"Fecha límite no válida",IF(H87&lt;'Configuración'!$B$2,"Bloqueo vencido",IF(H87&lt;='Configuración'!$B$2+'Configuración'!$B$4,"Revisar bloqueo",""))))))))</f>
        <v/>
      </c>
      <c r="M87" s="17" t="n"/>
    </row>
    <row r="88" ht="24" customHeight="1">
      <c r="A88" s="10" t="n"/>
      <c r="B88" s="10" t="n"/>
      <c r="C88" s="11" t="n"/>
      <c r="D88" s="36" t="n"/>
      <c r="E88" s="13" t="n"/>
      <c r="F88" s="13" t="n"/>
      <c r="G88" s="13" t="n"/>
      <c r="H88" s="11" t="n"/>
      <c r="I88" s="18">
        <f>IF(OR(A88="",B88="",C88="",D88="",E88="",F88="",G88=""),"",IF(OR(COUNT(C88:D88)&lt;&gt;2,COUNT(E88:G88)&lt;&gt;3,E88&lt;1,E88&lt;&gt;INT(E88),F88&lt;0,F88&lt;&gt;INT(F88),G88&lt;0,G88&lt;&gt;INT(G88)),"",E88-F88-G88))</f>
        <v/>
      </c>
      <c r="J88" s="38">
        <f>IF(OR(I88="",E88&lt;=0),"",IFERROR(F88/E88,""))</f>
        <v/>
      </c>
      <c r="K88" s="20">
        <f>IF(COUNTA(A88:H88,M88)=0,"",IF(OR(A88="",B88="",C88="",D88="",E88="",F88="",G88=""),"Pendiente de datos",IF(OR(COUNT(C88:D88)&lt;&gt;2,COUNT(E88:G88)&lt;&gt;3,E88&lt;1,E88&lt;&gt;INT(E88),F88&lt;0,F88&lt;&gt;INT(F88),G88&lt;0,G88&lt;&gt;INT(G88)),"Datos no válidos",IF(F88+G88&gt;E88,"Sobreasignación",IF(F88+G88=E88,"Completa",IF((E88-F88-G88)/E88&lt;='Configuración'!$B$3,"Baja disponibilidad","Disponible"))))))</f>
        <v/>
      </c>
      <c r="L88" s="20">
        <f>IF(COUNTA(A88:H88,M88)=0,"",IF(AND(COUNT(C88)=1,C88&lt;'Configuración'!$B$2),"Salida anterior al control",IF(COUNT(G88)=0,"",IF(G88&lt;=0,"",IF(H88="","Falta fecha límite",IF(COUNT(H88)=0,"Fecha límite no válida",IF(H88&lt;'Configuración'!$B$2,"Bloqueo vencido",IF(H88&lt;='Configuración'!$B$2+'Configuración'!$B$4,"Revisar bloqueo",""))))))))</f>
        <v/>
      </c>
      <c r="M88" s="17" t="n"/>
    </row>
    <row r="89" ht="24" customHeight="1">
      <c r="A89" s="10" t="n"/>
      <c r="B89" s="10" t="n"/>
      <c r="C89" s="11" t="n"/>
      <c r="D89" s="36" t="n"/>
      <c r="E89" s="13" t="n"/>
      <c r="F89" s="13" t="n"/>
      <c r="G89" s="13" t="n"/>
      <c r="H89" s="11" t="n"/>
      <c r="I89" s="14">
        <f>IF(OR(A89="",B89="",C89="",D89="",E89="",F89="",G89=""),"",IF(OR(COUNT(C89:D89)&lt;&gt;2,COUNT(E89:G89)&lt;&gt;3,E89&lt;1,E89&lt;&gt;INT(E89),F89&lt;0,F89&lt;&gt;INT(F89),G89&lt;0,G89&lt;&gt;INT(G89)),"",E89-F89-G89))</f>
        <v/>
      </c>
      <c r="J89" s="37">
        <f>IF(OR(I89="",E89&lt;=0),"",IFERROR(F89/E89,""))</f>
        <v/>
      </c>
      <c r="K89" s="16">
        <f>IF(COUNTA(A89:H89,M89)=0,"",IF(OR(A89="",B89="",C89="",D89="",E89="",F89="",G89=""),"Pendiente de datos",IF(OR(COUNT(C89:D89)&lt;&gt;2,COUNT(E89:G89)&lt;&gt;3,E89&lt;1,E89&lt;&gt;INT(E89),F89&lt;0,F89&lt;&gt;INT(F89),G89&lt;0,G89&lt;&gt;INT(G89)),"Datos no válidos",IF(F89+G89&gt;E89,"Sobreasignación",IF(F89+G89=E89,"Completa",IF((E89-F89-G89)/E89&lt;='Configuración'!$B$3,"Baja disponibilidad","Disponible"))))))</f>
        <v/>
      </c>
      <c r="L89" s="16">
        <f>IF(COUNTA(A89:H89,M89)=0,"",IF(AND(COUNT(C89)=1,C89&lt;'Configuración'!$B$2),"Salida anterior al control",IF(COUNT(G89)=0,"",IF(G89&lt;=0,"",IF(H89="","Falta fecha límite",IF(COUNT(H89)=0,"Fecha límite no válida",IF(H89&lt;'Configuración'!$B$2,"Bloqueo vencido",IF(H89&lt;='Configuración'!$B$2+'Configuración'!$B$4,"Revisar bloqueo",""))))))))</f>
        <v/>
      </c>
      <c r="M89" s="17" t="n"/>
    </row>
    <row r="90" ht="24" customHeight="1">
      <c r="A90" s="10" t="n"/>
      <c r="B90" s="10" t="n"/>
      <c r="C90" s="11" t="n"/>
      <c r="D90" s="36" t="n"/>
      <c r="E90" s="13" t="n"/>
      <c r="F90" s="13" t="n"/>
      <c r="G90" s="13" t="n"/>
      <c r="H90" s="11" t="n"/>
      <c r="I90" s="18">
        <f>IF(OR(A90="",B90="",C90="",D90="",E90="",F90="",G90=""),"",IF(OR(COUNT(C90:D90)&lt;&gt;2,COUNT(E90:G90)&lt;&gt;3,E90&lt;1,E90&lt;&gt;INT(E90),F90&lt;0,F90&lt;&gt;INT(F90),G90&lt;0,G90&lt;&gt;INT(G90)),"",E90-F90-G90))</f>
        <v/>
      </c>
      <c r="J90" s="38">
        <f>IF(OR(I90="",E90&lt;=0),"",IFERROR(F90/E90,""))</f>
        <v/>
      </c>
      <c r="K90" s="20">
        <f>IF(COUNTA(A90:H90,M90)=0,"",IF(OR(A90="",B90="",C90="",D90="",E90="",F90="",G90=""),"Pendiente de datos",IF(OR(COUNT(C90:D90)&lt;&gt;2,COUNT(E90:G90)&lt;&gt;3,E90&lt;1,E90&lt;&gt;INT(E90),F90&lt;0,F90&lt;&gt;INT(F90),G90&lt;0,G90&lt;&gt;INT(G90)),"Datos no válidos",IF(F90+G90&gt;E90,"Sobreasignación",IF(F90+G90=E90,"Completa",IF((E90-F90-G90)/E90&lt;='Configuración'!$B$3,"Baja disponibilidad","Disponible"))))))</f>
        <v/>
      </c>
      <c r="L90" s="20">
        <f>IF(COUNTA(A90:H90,M90)=0,"",IF(AND(COUNT(C90)=1,C90&lt;'Configuración'!$B$2),"Salida anterior al control",IF(COUNT(G90)=0,"",IF(G90&lt;=0,"",IF(H90="","Falta fecha límite",IF(COUNT(H90)=0,"Fecha límite no válida",IF(H90&lt;'Configuración'!$B$2,"Bloqueo vencido",IF(H90&lt;='Configuración'!$B$2+'Configuración'!$B$4,"Revisar bloqueo",""))))))))</f>
        <v/>
      </c>
      <c r="M90" s="17" t="n"/>
    </row>
    <row r="91" ht="24" customHeight="1">
      <c r="A91" s="10" t="n"/>
      <c r="B91" s="10" t="n"/>
      <c r="C91" s="11" t="n"/>
      <c r="D91" s="36" t="n"/>
      <c r="E91" s="13" t="n"/>
      <c r="F91" s="13" t="n"/>
      <c r="G91" s="13" t="n"/>
      <c r="H91" s="11" t="n"/>
      <c r="I91" s="14">
        <f>IF(OR(A91="",B91="",C91="",D91="",E91="",F91="",G91=""),"",IF(OR(COUNT(C91:D91)&lt;&gt;2,COUNT(E91:G91)&lt;&gt;3,E91&lt;1,E91&lt;&gt;INT(E91),F91&lt;0,F91&lt;&gt;INT(F91),G91&lt;0,G91&lt;&gt;INT(G91)),"",E91-F91-G91))</f>
        <v/>
      </c>
      <c r="J91" s="37">
        <f>IF(OR(I91="",E91&lt;=0),"",IFERROR(F91/E91,""))</f>
        <v/>
      </c>
      <c r="K91" s="16">
        <f>IF(COUNTA(A91:H91,M91)=0,"",IF(OR(A91="",B91="",C91="",D91="",E91="",F91="",G91=""),"Pendiente de datos",IF(OR(COUNT(C91:D91)&lt;&gt;2,COUNT(E91:G91)&lt;&gt;3,E91&lt;1,E91&lt;&gt;INT(E91),F91&lt;0,F91&lt;&gt;INT(F91),G91&lt;0,G91&lt;&gt;INT(G91)),"Datos no válidos",IF(F91+G91&gt;E91,"Sobreasignación",IF(F91+G91=E91,"Completa",IF((E91-F91-G91)/E91&lt;='Configuración'!$B$3,"Baja disponibilidad","Disponible"))))))</f>
        <v/>
      </c>
      <c r="L91" s="16">
        <f>IF(COUNTA(A91:H91,M91)=0,"",IF(AND(COUNT(C91)=1,C91&lt;'Configuración'!$B$2),"Salida anterior al control",IF(COUNT(G91)=0,"",IF(G91&lt;=0,"",IF(H91="","Falta fecha límite",IF(COUNT(H91)=0,"Fecha límite no válida",IF(H91&lt;'Configuración'!$B$2,"Bloqueo vencido",IF(H91&lt;='Configuración'!$B$2+'Configuración'!$B$4,"Revisar bloqueo",""))))))))</f>
        <v/>
      </c>
      <c r="M91" s="17" t="n"/>
    </row>
    <row r="92" ht="24" customHeight="1">
      <c r="A92" s="10" t="n"/>
      <c r="B92" s="10" t="n"/>
      <c r="C92" s="11" t="n"/>
      <c r="D92" s="36" t="n"/>
      <c r="E92" s="13" t="n"/>
      <c r="F92" s="13" t="n"/>
      <c r="G92" s="13" t="n"/>
      <c r="H92" s="11" t="n"/>
      <c r="I92" s="18">
        <f>IF(OR(A92="",B92="",C92="",D92="",E92="",F92="",G92=""),"",IF(OR(COUNT(C92:D92)&lt;&gt;2,COUNT(E92:G92)&lt;&gt;3,E92&lt;1,E92&lt;&gt;INT(E92),F92&lt;0,F92&lt;&gt;INT(F92),G92&lt;0,G92&lt;&gt;INT(G92)),"",E92-F92-G92))</f>
        <v/>
      </c>
      <c r="J92" s="38">
        <f>IF(OR(I92="",E92&lt;=0),"",IFERROR(F92/E92,""))</f>
        <v/>
      </c>
      <c r="K92" s="20">
        <f>IF(COUNTA(A92:H92,M92)=0,"",IF(OR(A92="",B92="",C92="",D92="",E92="",F92="",G92=""),"Pendiente de datos",IF(OR(COUNT(C92:D92)&lt;&gt;2,COUNT(E92:G92)&lt;&gt;3,E92&lt;1,E92&lt;&gt;INT(E92),F92&lt;0,F92&lt;&gt;INT(F92),G92&lt;0,G92&lt;&gt;INT(G92)),"Datos no válidos",IF(F92+G92&gt;E92,"Sobreasignación",IF(F92+G92=E92,"Completa",IF((E92-F92-G92)/E92&lt;='Configuración'!$B$3,"Baja disponibilidad","Disponible"))))))</f>
        <v/>
      </c>
      <c r="L92" s="20">
        <f>IF(COUNTA(A92:H92,M92)=0,"",IF(AND(COUNT(C92)=1,C92&lt;'Configuración'!$B$2),"Salida anterior al control",IF(COUNT(G92)=0,"",IF(G92&lt;=0,"",IF(H92="","Falta fecha límite",IF(COUNT(H92)=0,"Fecha límite no válida",IF(H92&lt;'Configuración'!$B$2,"Bloqueo vencido",IF(H92&lt;='Configuración'!$B$2+'Configuración'!$B$4,"Revisar bloqueo",""))))))))</f>
        <v/>
      </c>
      <c r="M92" s="17" t="n"/>
    </row>
    <row r="93" ht="24" customHeight="1">
      <c r="A93" s="10" t="n"/>
      <c r="B93" s="10" t="n"/>
      <c r="C93" s="11" t="n"/>
      <c r="D93" s="36" t="n"/>
      <c r="E93" s="13" t="n"/>
      <c r="F93" s="13" t="n"/>
      <c r="G93" s="13" t="n"/>
      <c r="H93" s="11" t="n"/>
      <c r="I93" s="14">
        <f>IF(OR(A93="",B93="",C93="",D93="",E93="",F93="",G93=""),"",IF(OR(COUNT(C93:D93)&lt;&gt;2,COUNT(E93:G93)&lt;&gt;3,E93&lt;1,E93&lt;&gt;INT(E93),F93&lt;0,F93&lt;&gt;INT(F93),G93&lt;0,G93&lt;&gt;INT(G93)),"",E93-F93-G93))</f>
        <v/>
      </c>
      <c r="J93" s="37">
        <f>IF(OR(I93="",E93&lt;=0),"",IFERROR(F93/E93,""))</f>
        <v/>
      </c>
      <c r="K93" s="16">
        <f>IF(COUNTA(A93:H93,M93)=0,"",IF(OR(A93="",B93="",C93="",D93="",E93="",F93="",G93=""),"Pendiente de datos",IF(OR(COUNT(C93:D93)&lt;&gt;2,COUNT(E93:G93)&lt;&gt;3,E93&lt;1,E93&lt;&gt;INT(E93),F93&lt;0,F93&lt;&gt;INT(F93),G93&lt;0,G93&lt;&gt;INT(G93)),"Datos no válidos",IF(F93+G93&gt;E93,"Sobreasignación",IF(F93+G93=E93,"Completa",IF((E93-F93-G93)/E93&lt;='Configuración'!$B$3,"Baja disponibilidad","Disponible"))))))</f>
        <v/>
      </c>
      <c r="L93" s="16">
        <f>IF(COUNTA(A93:H93,M93)=0,"",IF(AND(COUNT(C93)=1,C93&lt;'Configuración'!$B$2),"Salida anterior al control",IF(COUNT(G93)=0,"",IF(G93&lt;=0,"",IF(H93="","Falta fecha límite",IF(COUNT(H93)=0,"Fecha límite no válida",IF(H93&lt;'Configuración'!$B$2,"Bloqueo vencido",IF(H93&lt;='Configuración'!$B$2+'Configuración'!$B$4,"Revisar bloqueo",""))))))))</f>
        <v/>
      </c>
      <c r="M93" s="17" t="n"/>
    </row>
    <row r="94" ht="24" customHeight="1">
      <c r="A94" s="10" t="n"/>
      <c r="B94" s="10" t="n"/>
      <c r="C94" s="11" t="n"/>
      <c r="D94" s="36" t="n"/>
      <c r="E94" s="13" t="n"/>
      <c r="F94" s="13" t="n"/>
      <c r="G94" s="13" t="n"/>
      <c r="H94" s="11" t="n"/>
      <c r="I94" s="18">
        <f>IF(OR(A94="",B94="",C94="",D94="",E94="",F94="",G94=""),"",IF(OR(COUNT(C94:D94)&lt;&gt;2,COUNT(E94:G94)&lt;&gt;3,E94&lt;1,E94&lt;&gt;INT(E94),F94&lt;0,F94&lt;&gt;INT(F94),G94&lt;0,G94&lt;&gt;INT(G94)),"",E94-F94-G94))</f>
        <v/>
      </c>
      <c r="J94" s="38">
        <f>IF(OR(I94="",E94&lt;=0),"",IFERROR(F94/E94,""))</f>
        <v/>
      </c>
      <c r="K94" s="20">
        <f>IF(COUNTA(A94:H94,M94)=0,"",IF(OR(A94="",B94="",C94="",D94="",E94="",F94="",G94=""),"Pendiente de datos",IF(OR(COUNT(C94:D94)&lt;&gt;2,COUNT(E94:G94)&lt;&gt;3,E94&lt;1,E94&lt;&gt;INT(E94),F94&lt;0,F94&lt;&gt;INT(F94),G94&lt;0,G94&lt;&gt;INT(G94)),"Datos no válidos",IF(F94+G94&gt;E94,"Sobreasignación",IF(F94+G94=E94,"Completa",IF((E94-F94-G94)/E94&lt;='Configuración'!$B$3,"Baja disponibilidad","Disponible"))))))</f>
        <v/>
      </c>
      <c r="L94" s="20">
        <f>IF(COUNTA(A94:H94,M94)=0,"",IF(AND(COUNT(C94)=1,C94&lt;'Configuración'!$B$2),"Salida anterior al control",IF(COUNT(G94)=0,"",IF(G94&lt;=0,"",IF(H94="","Falta fecha límite",IF(COUNT(H94)=0,"Fecha límite no válida",IF(H94&lt;'Configuración'!$B$2,"Bloqueo vencido",IF(H94&lt;='Configuración'!$B$2+'Configuración'!$B$4,"Revisar bloqueo",""))))))))</f>
        <v/>
      </c>
      <c r="M94" s="17" t="n"/>
    </row>
    <row r="95" ht="24" customHeight="1">
      <c r="A95" s="10" t="n"/>
      <c r="B95" s="10" t="n"/>
      <c r="C95" s="11" t="n"/>
      <c r="D95" s="36" t="n"/>
      <c r="E95" s="13" t="n"/>
      <c r="F95" s="13" t="n"/>
      <c r="G95" s="13" t="n"/>
      <c r="H95" s="11" t="n"/>
      <c r="I95" s="14">
        <f>IF(OR(A95="",B95="",C95="",D95="",E95="",F95="",G95=""),"",IF(OR(COUNT(C95:D95)&lt;&gt;2,COUNT(E95:G95)&lt;&gt;3,E95&lt;1,E95&lt;&gt;INT(E95),F95&lt;0,F95&lt;&gt;INT(F95),G95&lt;0,G95&lt;&gt;INT(G95)),"",E95-F95-G95))</f>
        <v/>
      </c>
      <c r="J95" s="37">
        <f>IF(OR(I95="",E95&lt;=0),"",IFERROR(F95/E95,""))</f>
        <v/>
      </c>
      <c r="K95" s="16">
        <f>IF(COUNTA(A95:H95,M95)=0,"",IF(OR(A95="",B95="",C95="",D95="",E95="",F95="",G95=""),"Pendiente de datos",IF(OR(COUNT(C95:D95)&lt;&gt;2,COUNT(E95:G95)&lt;&gt;3,E95&lt;1,E95&lt;&gt;INT(E95),F95&lt;0,F95&lt;&gt;INT(F95),G95&lt;0,G95&lt;&gt;INT(G95)),"Datos no válidos",IF(F95+G95&gt;E95,"Sobreasignación",IF(F95+G95=E95,"Completa",IF((E95-F95-G95)/E95&lt;='Configuración'!$B$3,"Baja disponibilidad","Disponible"))))))</f>
        <v/>
      </c>
      <c r="L95" s="16">
        <f>IF(COUNTA(A95:H95,M95)=0,"",IF(AND(COUNT(C95)=1,C95&lt;'Configuración'!$B$2),"Salida anterior al control",IF(COUNT(G95)=0,"",IF(G95&lt;=0,"",IF(H95="","Falta fecha límite",IF(COUNT(H95)=0,"Fecha límite no válida",IF(H95&lt;'Configuración'!$B$2,"Bloqueo vencido",IF(H95&lt;='Configuración'!$B$2+'Configuración'!$B$4,"Revisar bloqueo",""))))))))</f>
        <v/>
      </c>
      <c r="M95" s="17" t="n"/>
    </row>
    <row r="96" ht="24" customHeight="1">
      <c r="A96" s="10" t="n"/>
      <c r="B96" s="10" t="n"/>
      <c r="C96" s="11" t="n"/>
      <c r="D96" s="36" t="n"/>
      <c r="E96" s="13" t="n"/>
      <c r="F96" s="13" t="n"/>
      <c r="G96" s="13" t="n"/>
      <c r="H96" s="11" t="n"/>
      <c r="I96" s="18">
        <f>IF(OR(A96="",B96="",C96="",D96="",E96="",F96="",G96=""),"",IF(OR(COUNT(C96:D96)&lt;&gt;2,COUNT(E96:G96)&lt;&gt;3,E96&lt;1,E96&lt;&gt;INT(E96),F96&lt;0,F96&lt;&gt;INT(F96),G96&lt;0,G96&lt;&gt;INT(G96)),"",E96-F96-G96))</f>
        <v/>
      </c>
      <c r="J96" s="38">
        <f>IF(OR(I96="",E96&lt;=0),"",IFERROR(F96/E96,""))</f>
        <v/>
      </c>
      <c r="K96" s="20">
        <f>IF(COUNTA(A96:H96,M96)=0,"",IF(OR(A96="",B96="",C96="",D96="",E96="",F96="",G96=""),"Pendiente de datos",IF(OR(COUNT(C96:D96)&lt;&gt;2,COUNT(E96:G96)&lt;&gt;3,E96&lt;1,E96&lt;&gt;INT(E96),F96&lt;0,F96&lt;&gt;INT(F96),G96&lt;0,G96&lt;&gt;INT(G96)),"Datos no válidos",IF(F96+G96&gt;E96,"Sobreasignación",IF(F96+G96=E96,"Completa",IF((E96-F96-G96)/E96&lt;='Configuración'!$B$3,"Baja disponibilidad","Disponible"))))))</f>
        <v/>
      </c>
      <c r="L96" s="20">
        <f>IF(COUNTA(A96:H96,M96)=0,"",IF(AND(COUNT(C96)=1,C96&lt;'Configuración'!$B$2),"Salida anterior al control",IF(COUNT(G96)=0,"",IF(G96&lt;=0,"",IF(H96="","Falta fecha límite",IF(COUNT(H96)=0,"Fecha límite no válida",IF(H96&lt;'Configuración'!$B$2,"Bloqueo vencido",IF(H96&lt;='Configuración'!$B$2+'Configuración'!$B$4,"Revisar bloqueo",""))))))))</f>
        <v/>
      </c>
      <c r="M96" s="17" t="n"/>
    </row>
    <row r="97" ht="24" customHeight="1">
      <c r="A97" s="10" t="n"/>
      <c r="B97" s="10" t="n"/>
      <c r="C97" s="11" t="n"/>
      <c r="D97" s="36" t="n"/>
      <c r="E97" s="13" t="n"/>
      <c r="F97" s="13" t="n"/>
      <c r="G97" s="13" t="n"/>
      <c r="H97" s="11" t="n"/>
      <c r="I97" s="14">
        <f>IF(OR(A97="",B97="",C97="",D97="",E97="",F97="",G97=""),"",IF(OR(COUNT(C97:D97)&lt;&gt;2,COUNT(E97:G97)&lt;&gt;3,E97&lt;1,E97&lt;&gt;INT(E97),F97&lt;0,F97&lt;&gt;INT(F97),G97&lt;0,G97&lt;&gt;INT(G97)),"",E97-F97-G97))</f>
        <v/>
      </c>
      <c r="J97" s="37">
        <f>IF(OR(I97="",E97&lt;=0),"",IFERROR(F97/E97,""))</f>
        <v/>
      </c>
      <c r="K97" s="16">
        <f>IF(COUNTA(A97:H97,M97)=0,"",IF(OR(A97="",B97="",C97="",D97="",E97="",F97="",G97=""),"Pendiente de datos",IF(OR(COUNT(C97:D97)&lt;&gt;2,COUNT(E97:G97)&lt;&gt;3,E97&lt;1,E97&lt;&gt;INT(E97),F97&lt;0,F97&lt;&gt;INT(F97),G97&lt;0,G97&lt;&gt;INT(G97)),"Datos no válidos",IF(F97+G97&gt;E97,"Sobreasignación",IF(F97+G97=E97,"Completa",IF((E97-F97-G97)/E97&lt;='Configuración'!$B$3,"Baja disponibilidad","Disponible"))))))</f>
        <v/>
      </c>
      <c r="L97" s="16">
        <f>IF(COUNTA(A97:H97,M97)=0,"",IF(AND(COUNT(C97)=1,C97&lt;'Configuración'!$B$2),"Salida anterior al control",IF(COUNT(G97)=0,"",IF(G97&lt;=0,"",IF(H97="","Falta fecha límite",IF(COUNT(H97)=0,"Fecha límite no válida",IF(H97&lt;'Configuración'!$B$2,"Bloqueo vencido",IF(H97&lt;='Configuración'!$B$2+'Configuración'!$B$4,"Revisar bloqueo",""))))))))</f>
        <v/>
      </c>
      <c r="M97" s="17" t="n"/>
    </row>
    <row r="98" ht="24" customHeight="1">
      <c r="A98" s="10" t="n"/>
      <c r="B98" s="10" t="n"/>
      <c r="C98" s="11" t="n"/>
      <c r="D98" s="36" t="n"/>
      <c r="E98" s="13" t="n"/>
      <c r="F98" s="13" t="n"/>
      <c r="G98" s="13" t="n"/>
      <c r="H98" s="11" t="n"/>
      <c r="I98" s="18">
        <f>IF(OR(A98="",B98="",C98="",D98="",E98="",F98="",G98=""),"",IF(OR(COUNT(C98:D98)&lt;&gt;2,COUNT(E98:G98)&lt;&gt;3,E98&lt;1,E98&lt;&gt;INT(E98),F98&lt;0,F98&lt;&gt;INT(F98),G98&lt;0,G98&lt;&gt;INT(G98)),"",E98-F98-G98))</f>
        <v/>
      </c>
      <c r="J98" s="38">
        <f>IF(OR(I98="",E98&lt;=0),"",IFERROR(F98/E98,""))</f>
        <v/>
      </c>
      <c r="K98" s="20">
        <f>IF(COUNTA(A98:H98,M98)=0,"",IF(OR(A98="",B98="",C98="",D98="",E98="",F98="",G98=""),"Pendiente de datos",IF(OR(COUNT(C98:D98)&lt;&gt;2,COUNT(E98:G98)&lt;&gt;3,E98&lt;1,E98&lt;&gt;INT(E98),F98&lt;0,F98&lt;&gt;INT(F98),G98&lt;0,G98&lt;&gt;INT(G98)),"Datos no válidos",IF(F98+G98&gt;E98,"Sobreasignación",IF(F98+G98=E98,"Completa",IF((E98-F98-G98)/E98&lt;='Configuración'!$B$3,"Baja disponibilidad","Disponible"))))))</f>
        <v/>
      </c>
      <c r="L98" s="20">
        <f>IF(COUNTA(A98:H98,M98)=0,"",IF(AND(COUNT(C98)=1,C98&lt;'Configuración'!$B$2),"Salida anterior al control",IF(COUNT(G98)=0,"",IF(G98&lt;=0,"",IF(H98="","Falta fecha límite",IF(COUNT(H98)=0,"Fecha límite no válida",IF(H98&lt;'Configuración'!$B$2,"Bloqueo vencido",IF(H98&lt;='Configuración'!$B$2+'Configuración'!$B$4,"Revisar bloqueo",""))))))))</f>
        <v/>
      </c>
      <c r="M98" s="17" t="n"/>
    </row>
    <row r="99" ht="24" customHeight="1">
      <c r="A99" s="10" t="n"/>
      <c r="B99" s="10" t="n"/>
      <c r="C99" s="11" t="n"/>
      <c r="D99" s="36" t="n"/>
      <c r="E99" s="13" t="n"/>
      <c r="F99" s="13" t="n"/>
      <c r="G99" s="13" t="n"/>
      <c r="H99" s="11" t="n"/>
      <c r="I99" s="14">
        <f>IF(OR(A99="",B99="",C99="",D99="",E99="",F99="",G99=""),"",IF(OR(COUNT(C99:D99)&lt;&gt;2,COUNT(E99:G99)&lt;&gt;3,E99&lt;1,E99&lt;&gt;INT(E99),F99&lt;0,F99&lt;&gt;INT(F99),G99&lt;0,G99&lt;&gt;INT(G99)),"",E99-F99-G99))</f>
        <v/>
      </c>
      <c r="J99" s="37">
        <f>IF(OR(I99="",E99&lt;=0),"",IFERROR(F99/E99,""))</f>
        <v/>
      </c>
      <c r="K99" s="16">
        <f>IF(COUNTA(A99:H99,M99)=0,"",IF(OR(A99="",B99="",C99="",D99="",E99="",F99="",G99=""),"Pendiente de datos",IF(OR(COUNT(C99:D99)&lt;&gt;2,COUNT(E99:G99)&lt;&gt;3,E99&lt;1,E99&lt;&gt;INT(E99),F99&lt;0,F99&lt;&gt;INT(F99),G99&lt;0,G99&lt;&gt;INT(G99)),"Datos no válidos",IF(F99+G99&gt;E99,"Sobreasignación",IF(F99+G99=E99,"Completa",IF((E99-F99-G99)/E99&lt;='Configuración'!$B$3,"Baja disponibilidad","Disponible"))))))</f>
        <v/>
      </c>
      <c r="L99" s="16">
        <f>IF(COUNTA(A99:H99,M99)=0,"",IF(AND(COUNT(C99)=1,C99&lt;'Configuración'!$B$2),"Salida anterior al control",IF(COUNT(G99)=0,"",IF(G99&lt;=0,"",IF(H99="","Falta fecha límite",IF(COUNT(H99)=0,"Fecha límite no válida",IF(H99&lt;'Configuración'!$B$2,"Bloqueo vencido",IF(H99&lt;='Configuración'!$B$2+'Configuración'!$B$4,"Revisar bloqueo",""))))))))</f>
        <v/>
      </c>
      <c r="M99" s="17" t="n"/>
    </row>
    <row r="100" ht="24" customHeight="1">
      <c r="A100" s="10" t="n"/>
      <c r="B100" s="10" t="n"/>
      <c r="C100" s="11" t="n"/>
      <c r="D100" s="36" t="n"/>
      <c r="E100" s="13" t="n"/>
      <c r="F100" s="13" t="n"/>
      <c r="G100" s="13" t="n"/>
      <c r="H100" s="11" t="n"/>
      <c r="I100" s="18">
        <f>IF(OR(A100="",B100="",C100="",D100="",E100="",F100="",G100=""),"",IF(OR(COUNT(C100:D100)&lt;&gt;2,COUNT(E100:G100)&lt;&gt;3,E100&lt;1,E100&lt;&gt;INT(E100),F100&lt;0,F100&lt;&gt;INT(F100),G100&lt;0,G100&lt;&gt;INT(G100)),"",E100-F100-G100))</f>
        <v/>
      </c>
      <c r="J100" s="38">
        <f>IF(OR(I100="",E100&lt;=0),"",IFERROR(F100/E100,""))</f>
        <v/>
      </c>
      <c r="K100" s="20">
        <f>IF(COUNTA(A100:H100,M100)=0,"",IF(OR(A100="",B100="",C100="",D100="",E100="",F100="",G100=""),"Pendiente de datos",IF(OR(COUNT(C100:D100)&lt;&gt;2,COUNT(E100:G100)&lt;&gt;3,E100&lt;1,E100&lt;&gt;INT(E100),F100&lt;0,F100&lt;&gt;INT(F100),G100&lt;0,G100&lt;&gt;INT(G100)),"Datos no válidos",IF(F100+G100&gt;E100,"Sobreasignación",IF(F100+G100=E100,"Completa",IF((E100-F100-G100)/E100&lt;='Configuración'!$B$3,"Baja disponibilidad","Disponible"))))))</f>
        <v/>
      </c>
      <c r="L100" s="20">
        <f>IF(COUNTA(A100:H100,M100)=0,"",IF(AND(COUNT(C100)=1,C100&lt;'Configuración'!$B$2),"Salida anterior al control",IF(COUNT(G100)=0,"",IF(G100&lt;=0,"",IF(H100="","Falta fecha límite",IF(COUNT(H100)=0,"Fecha límite no válida",IF(H100&lt;'Configuración'!$B$2,"Bloqueo vencido",IF(H100&lt;='Configuración'!$B$2+'Configuración'!$B$4,"Revisar bloqueo",""))))))))</f>
        <v/>
      </c>
      <c r="M100" s="17" t="n"/>
    </row>
    <row r="101" ht="24" customHeight="1">
      <c r="A101" s="10" t="n"/>
      <c r="B101" s="10" t="n"/>
      <c r="C101" s="11" t="n"/>
      <c r="D101" s="36" t="n"/>
      <c r="E101" s="13" t="n"/>
      <c r="F101" s="13" t="n"/>
      <c r="G101" s="13" t="n"/>
      <c r="H101" s="11" t="n"/>
      <c r="I101" s="14">
        <f>IF(OR(A101="",B101="",C101="",D101="",E101="",F101="",G101=""),"",IF(OR(COUNT(C101:D101)&lt;&gt;2,COUNT(E101:G101)&lt;&gt;3,E101&lt;1,E101&lt;&gt;INT(E101),F101&lt;0,F101&lt;&gt;INT(F101),G101&lt;0,G101&lt;&gt;INT(G101)),"",E101-F101-G101))</f>
        <v/>
      </c>
      <c r="J101" s="37">
        <f>IF(OR(I101="",E101&lt;=0),"",IFERROR(F101/E101,""))</f>
        <v/>
      </c>
      <c r="K101" s="16">
        <f>IF(COUNTA(A101:H101,M101)=0,"",IF(OR(A101="",B101="",C101="",D101="",E101="",F101="",G101=""),"Pendiente de datos",IF(OR(COUNT(C101:D101)&lt;&gt;2,COUNT(E101:G101)&lt;&gt;3,E101&lt;1,E101&lt;&gt;INT(E101),F101&lt;0,F101&lt;&gt;INT(F101),G101&lt;0,G101&lt;&gt;INT(G101)),"Datos no válidos",IF(F101+G101&gt;E101,"Sobreasignación",IF(F101+G101=E101,"Completa",IF((E101-F101-G101)/E101&lt;='Configuración'!$B$3,"Baja disponibilidad","Disponible"))))))</f>
        <v/>
      </c>
      <c r="L101" s="16">
        <f>IF(COUNTA(A101:H101,M101)=0,"",IF(AND(COUNT(C101)=1,C101&lt;'Configuración'!$B$2),"Salida anterior al control",IF(COUNT(G101)=0,"",IF(G101&lt;=0,"",IF(H101="","Falta fecha límite",IF(COUNT(H101)=0,"Fecha límite no válida",IF(H101&lt;'Configuración'!$B$2,"Bloqueo vencido",IF(H101&lt;='Configuración'!$B$2+'Configuración'!$B$4,"Revisar bloqueo",""))))))))</f>
        <v/>
      </c>
      <c r="M101" s="17" t="n"/>
    </row>
    <row r="102" ht="24" customHeight="1">
      <c r="A102" s="10" t="n"/>
      <c r="B102" s="10" t="n"/>
      <c r="C102" s="11" t="n"/>
      <c r="D102" s="36" t="n"/>
      <c r="E102" s="13" t="n"/>
      <c r="F102" s="13" t="n"/>
      <c r="G102" s="13" t="n"/>
      <c r="H102" s="11" t="n"/>
      <c r="I102" s="18">
        <f>IF(OR(A102="",B102="",C102="",D102="",E102="",F102="",G102=""),"",IF(OR(COUNT(C102:D102)&lt;&gt;2,COUNT(E102:G102)&lt;&gt;3,E102&lt;1,E102&lt;&gt;INT(E102),F102&lt;0,F102&lt;&gt;INT(F102),G102&lt;0,G102&lt;&gt;INT(G102)),"",E102-F102-G102))</f>
        <v/>
      </c>
      <c r="J102" s="38">
        <f>IF(OR(I102="",E102&lt;=0),"",IFERROR(F102/E102,""))</f>
        <v/>
      </c>
      <c r="K102" s="20">
        <f>IF(COUNTA(A102:H102,M102)=0,"",IF(OR(A102="",B102="",C102="",D102="",E102="",F102="",G102=""),"Pendiente de datos",IF(OR(COUNT(C102:D102)&lt;&gt;2,COUNT(E102:G102)&lt;&gt;3,E102&lt;1,E102&lt;&gt;INT(E102),F102&lt;0,F102&lt;&gt;INT(F102),G102&lt;0,G102&lt;&gt;INT(G102)),"Datos no válidos",IF(F102+G102&gt;E102,"Sobreasignación",IF(F102+G102=E102,"Completa",IF((E102-F102-G102)/E102&lt;='Configuración'!$B$3,"Baja disponibilidad","Disponible"))))))</f>
        <v/>
      </c>
      <c r="L102" s="20">
        <f>IF(COUNTA(A102:H102,M102)=0,"",IF(AND(COUNT(C102)=1,C102&lt;'Configuración'!$B$2),"Salida anterior al control",IF(COUNT(G102)=0,"",IF(G102&lt;=0,"",IF(H102="","Falta fecha límite",IF(COUNT(H102)=0,"Fecha límite no válida",IF(H102&lt;'Configuración'!$B$2,"Bloqueo vencido",IF(H102&lt;='Configuración'!$B$2+'Configuración'!$B$4,"Revisar bloqueo",""))))))))</f>
        <v/>
      </c>
      <c r="M102" s="17" t="n"/>
    </row>
    <row r="103" ht="24" customHeight="1">
      <c r="A103" s="10" t="n"/>
      <c r="B103" s="10" t="n"/>
      <c r="C103" s="11" t="n"/>
      <c r="D103" s="36" t="n"/>
      <c r="E103" s="13" t="n"/>
      <c r="F103" s="13" t="n"/>
      <c r="G103" s="13" t="n"/>
      <c r="H103" s="11" t="n"/>
      <c r="I103" s="14">
        <f>IF(OR(A103="",B103="",C103="",D103="",E103="",F103="",G103=""),"",IF(OR(COUNT(C103:D103)&lt;&gt;2,COUNT(E103:G103)&lt;&gt;3,E103&lt;1,E103&lt;&gt;INT(E103),F103&lt;0,F103&lt;&gt;INT(F103),G103&lt;0,G103&lt;&gt;INT(G103)),"",E103-F103-G103))</f>
        <v/>
      </c>
      <c r="J103" s="37">
        <f>IF(OR(I103="",E103&lt;=0),"",IFERROR(F103/E103,""))</f>
        <v/>
      </c>
      <c r="K103" s="16">
        <f>IF(COUNTA(A103:H103,M103)=0,"",IF(OR(A103="",B103="",C103="",D103="",E103="",F103="",G103=""),"Pendiente de datos",IF(OR(COUNT(C103:D103)&lt;&gt;2,COUNT(E103:G103)&lt;&gt;3,E103&lt;1,E103&lt;&gt;INT(E103),F103&lt;0,F103&lt;&gt;INT(F103),G103&lt;0,G103&lt;&gt;INT(G103)),"Datos no válidos",IF(F103+G103&gt;E103,"Sobreasignación",IF(F103+G103=E103,"Completa",IF((E103-F103-G103)/E103&lt;='Configuración'!$B$3,"Baja disponibilidad","Disponible"))))))</f>
        <v/>
      </c>
      <c r="L103" s="16">
        <f>IF(COUNTA(A103:H103,M103)=0,"",IF(AND(COUNT(C103)=1,C103&lt;'Configuración'!$B$2),"Salida anterior al control",IF(COUNT(G103)=0,"",IF(G103&lt;=0,"",IF(H103="","Falta fecha límite",IF(COUNT(H103)=0,"Fecha límite no válida",IF(H103&lt;'Configuración'!$B$2,"Bloqueo vencido",IF(H103&lt;='Configuración'!$B$2+'Configuración'!$B$4,"Revisar bloqueo",""))))))))</f>
        <v/>
      </c>
      <c r="M103" s="17" t="n"/>
    </row>
    <row r="104" ht="24" customHeight="1">
      <c r="A104" s="10" t="n"/>
      <c r="B104" s="10" t="n"/>
      <c r="C104" s="11" t="n"/>
      <c r="D104" s="36" t="n"/>
      <c r="E104" s="13" t="n"/>
      <c r="F104" s="13" t="n"/>
      <c r="G104" s="13" t="n"/>
      <c r="H104" s="11" t="n"/>
      <c r="I104" s="18">
        <f>IF(OR(A104="",B104="",C104="",D104="",E104="",F104="",G104=""),"",IF(OR(COUNT(C104:D104)&lt;&gt;2,COUNT(E104:G104)&lt;&gt;3,E104&lt;1,E104&lt;&gt;INT(E104),F104&lt;0,F104&lt;&gt;INT(F104),G104&lt;0,G104&lt;&gt;INT(G104)),"",E104-F104-G104))</f>
        <v/>
      </c>
      <c r="J104" s="38">
        <f>IF(OR(I104="",E104&lt;=0),"",IFERROR(F104/E104,""))</f>
        <v/>
      </c>
      <c r="K104" s="20">
        <f>IF(COUNTA(A104:H104,M104)=0,"",IF(OR(A104="",B104="",C104="",D104="",E104="",F104="",G104=""),"Pendiente de datos",IF(OR(COUNT(C104:D104)&lt;&gt;2,COUNT(E104:G104)&lt;&gt;3,E104&lt;1,E104&lt;&gt;INT(E104),F104&lt;0,F104&lt;&gt;INT(F104),G104&lt;0,G104&lt;&gt;INT(G104)),"Datos no válidos",IF(F104+G104&gt;E104,"Sobreasignación",IF(F104+G104=E104,"Completa",IF((E104-F104-G104)/E104&lt;='Configuración'!$B$3,"Baja disponibilidad","Disponible"))))))</f>
        <v/>
      </c>
      <c r="L104" s="20">
        <f>IF(COUNTA(A104:H104,M104)=0,"",IF(AND(COUNT(C104)=1,C104&lt;'Configuración'!$B$2),"Salida anterior al control",IF(COUNT(G104)=0,"",IF(G104&lt;=0,"",IF(H104="","Falta fecha límite",IF(COUNT(H104)=0,"Fecha límite no válida",IF(H104&lt;'Configuración'!$B$2,"Bloqueo vencido",IF(H104&lt;='Configuración'!$B$2+'Configuración'!$B$4,"Revisar bloqueo",""))))))))</f>
        <v/>
      </c>
      <c r="M104" s="17" t="n"/>
    </row>
    <row r="105" ht="24" customHeight="1">
      <c r="A105" s="10" t="n"/>
      <c r="B105" s="10" t="n"/>
      <c r="C105" s="11" t="n"/>
      <c r="D105" s="36" t="n"/>
      <c r="E105" s="13" t="n"/>
      <c r="F105" s="13" t="n"/>
      <c r="G105" s="13" t="n"/>
      <c r="H105" s="11" t="n"/>
      <c r="I105" s="14">
        <f>IF(OR(A105="",B105="",C105="",D105="",E105="",F105="",G105=""),"",IF(OR(COUNT(C105:D105)&lt;&gt;2,COUNT(E105:G105)&lt;&gt;3,E105&lt;1,E105&lt;&gt;INT(E105),F105&lt;0,F105&lt;&gt;INT(F105),G105&lt;0,G105&lt;&gt;INT(G105)),"",E105-F105-G105))</f>
        <v/>
      </c>
      <c r="J105" s="37">
        <f>IF(OR(I105="",E105&lt;=0),"",IFERROR(F105/E105,""))</f>
        <v/>
      </c>
      <c r="K105" s="16">
        <f>IF(COUNTA(A105:H105,M105)=0,"",IF(OR(A105="",B105="",C105="",D105="",E105="",F105="",G105=""),"Pendiente de datos",IF(OR(COUNT(C105:D105)&lt;&gt;2,COUNT(E105:G105)&lt;&gt;3,E105&lt;1,E105&lt;&gt;INT(E105),F105&lt;0,F105&lt;&gt;INT(F105),G105&lt;0,G105&lt;&gt;INT(G105)),"Datos no válidos",IF(F105+G105&gt;E105,"Sobreasignación",IF(F105+G105=E105,"Completa",IF((E105-F105-G105)/E105&lt;='Configuración'!$B$3,"Baja disponibilidad","Disponible"))))))</f>
        <v/>
      </c>
      <c r="L105" s="16">
        <f>IF(COUNTA(A105:H105,M105)=0,"",IF(AND(COUNT(C105)=1,C105&lt;'Configuración'!$B$2),"Salida anterior al control",IF(COUNT(G105)=0,"",IF(G105&lt;=0,"",IF(H105="","Falta fecha límite",IF(COUNT(H105)=0,"Fecha límite no válida",IF(H105&lt;'Configuración'!$B$2,"Bloqueo vencido",IF(H105&lt;='Configuración'!$B$2+'Configuración'!$B$4,"Revisar bloqueo",""))))))))</f>
        <v/>
      </c>
      <c r="M105" s="17" t="n"/>
    </row>
    <row r="106" ht="24" customHeight="1">
      <c r="A106" s="10" t="n"/>
      <c r="B106" s="10" t="n"/>
      <c r="C106" s="11" t="n"/>
      <c r="D106" s="36" t="n"/>
      <c r="E106" s="13" t="n"/>
      <c r="F106" s="13" t="n"/>
      <c r="G106" s="13" t="n"/>
      <c r="H106" s="11" t="n"/>
      <c r="I106" s="18">
        <f>IF(OR(A106="",B106="",C106="",D106="",E106="",F106="",G106=""),"",IF(OR(COUNT(C106:D106)&lt;&gt;2,COUNT(E106:G106)&lt;&gt;3,E106&lt;1,E106&lt;&gt;INT(E106),F106&lt;0,F106&lt;&gt;INT(F106),G106&lt;0,G106&lt;&gt;INT(G106)),"",E106-F106-G106))</f>
        <v/>
      </c>
      <c r="J106" s="38">
        <f>IF(OR(I106="",E106&lt;=0),"",IFERROR(F106/E106,""))</f>
        <v/>
      </c>
      <c r="K106" s="20">
        <f>IF(COUNTA(A106:H106,M106)=0,"",IF(OR(A106="",B106="",C106="",D106="",E106="",F106="",G106=""),"Pendiente de datos",IF(OR(COUNT(C106:D106)&lt;&gt;2,COUNT(E106:G106)&lt;&gt;3,E106&lt;1,E106&lt;&gt;INT(E106),F106&lt;0,F106&lt;&gt;INT(F106),G106&lt;0,G106&lt;&gt;INT(G106)),"Datos no válidos",IF(F106+G106&gt;E106,"Sobreasignación",IF(F106+G106=E106,"Completa",IF((E106-F106-G106)/E106&lt;='Configuración'!$B$3,"Baja disponibilidad","Disponible"))))))</f>
        <v/>
      </c>
      <c r="L106" s="20">
        <f>IF(COUNTA(A106:H106,M106)=0,"",IF(AND(COUNT(C106)=1,C106&lt;'Configuración'!$B$2),"Salida anterior al control",IF(COUNT(G106)=0,"",IF(G106&lt;=0,"",IF(H106="","Falta fecha límite",IF(COUNT(H106)=0,"Fecha límite no válida",IF(H106&lt;'Configuración'!$B$2,"Bloqueo vencido",IF(H106&lt;='Configuración'!$B$2+'Configuración'!$B$4,"Revisar bloqueo",""))))))))</f>
        <v/>
      </c>
      <c r="M106" s="17" t="n"/>
    </row>
    <row r="107" ht="24" customHeight="1">
      <c r="A107" s="10" t="n"/>
      <c r="B107" s="10" t="n"/>
      <c r="C107" s="11" t="n"/>
      <c r="D107" s="36" t="n"/>
      <c r="E107" s="13" t="n"/>
      <c r="F107" s="13" t="n"/>
      <c r="G107" s="13" t="n"/>
      <c r="H107" s="11" t="n"/>
      <c r="I107" s="14">
        <f>IF(OR(A107="",B107="",C107="",D107="",E107="",F107="",G107=""),"",IF(OR(COUNT(C107:D107)&lt;&gt;2,COUNT(E107:G107)&lt;&gt;3,E107&lt;1,E107&lt;&gt;INT(E107),F107&lt;0,F107&lt;&gt;INT(F107),G107&lt;0,G107&lt;&gt;INT(G107)),"",E107-F107-G107))</f>
        <v/>
      </c>
      <c r="J107" s="37">
        <f>IF(OR(I107="",E107&lt;=0),"",IFERROR(F107/E107,""))</f>
        <v/>
      </c>
      <c r="K107" s="16">
        <f>IF(COUNTA(A107:H107,M107)=0,"",IF(OR(A107="",B107="",C107="",D107="",E107="",F107="",G107=""),"Pendiente de datos",IF(OR(COUNT(C107:D107)&lt;&gt;2,COUNT(E107:G107)&lt;&gt;3,E107&lt;1,E107&lt;&gt;INT(E107),F107&lt;0,F107&lt;&gt;INT(F107),G107&lt;0,G107&lt;&gt;INT(G107)),"Datos no válidos",IF(F107+G107&gt;E107,"Sobreasignación",IF(F107+G107=E107,"Completa",IF((E107-F107-G107)/E107&lt;='Configuración'!$B$3,"Baja disponibilidad","Disponible"))))))</f>
        <v/>
      </c>
      <c r="L107" s="16">
        <f>IF(COUNTA(A107:H107,M107)=0,"",IF(AND(COUNT(C107)=1,C107&lt;'Configuración'!$B$2),"Salida anterior al control",IF(COUNT(G107)=0,"",IF(G107&lt;=0,"",IF(H107="","Falta fecha límite",IF(COUNT(H107)=0,"Fecha límite no válida",IF(H107&lt;'Configuración'!$B$2,"Bloqueo vencido",IF(H107&lt;='Configuración'!$B$2+'Configuración'!$B$4,"Revisar bloqueo",""))))))))</f>
        <v/>
      </c>
      <c r="M107" s="17" t="n"/>
    </row>
    <row r="108" ht="24" customHeight="1">
      <c r="A108" s="10" t="n"/>
      <c r="B108" s="10" t="n"/>
      <c r="C108" s="11" t="n"/>
      <c r="D108" s="36" t="n"/>
      <c r="E108" s="13" t="n"/>
      <c r="F108" s="13" t="n"/>
      <c r="G108" s="13" t="n"/>
      <c r="H108" s="11" t="n"/>
      <c r="I108" s="18">
        <f>IF(OR(A108="",B108="",C108="",D108="",E108="",F108="",G108=""),"",IF(OR(COUNT(C108:D108)&lt;&gt;2,COUNT(E108:G108)&lt;&gt;3,E108&lt;1,E108&lt;&gt;INT(E108),F108&lt;0,F108&lt;&gt;INT(F108),G108&lt;0,G108&lt;&gt;INT(G108)),"",E108-F108-G108))</f>
        <v/>
      </c>
      <c r="J108" s="38">
        <f>IF(OR(I108="",E108&lt;=0),"",IFERROR(F108/E108,""))</f>
        <v/>
      </c>
      <c r="K108" s="20">
        <f>IF(COUNTA(A108:H108,M108)=0,"",IF(OR(A108="",B108="",C108="",D108="",E108="",F108="",G108=""),"Pendiente de datos",IF(OR(COUNT(C108:D108)&lt;&gt;2,COUNT(E108:G108)&lt;&gt;3,E108&lt;1,E108&lt;&gt;INT(E108),F108&lt;0,F108&lt;&gt;INT(F108),G108&lt;0,G108&lt;&gt;INT(G108)),"Datos no válidos",IF(F108+G108&gt;E108,"Sobreasignación",IF(F108+G108=E108,"Completa",IF((E108-F108-G108)/E108&lt;='Configuración'!$B$3,"Baja disponibilidad","Disponible"))))))</f>
        <v/>
      </c>
      <c r="L108" s="20">
        <f>IF(COUNTA(A108:H108,M108)=0,"",IF(AND(COUNT(C108)=1,C108&lt;'Configuración'!$B$2),"Salida anterior al control",IF(COUNT(G108)=0,"",IF(G108&lt;=0,"",IF(H108="","Falta fecha límite",IF(COUNT(H108)=0,"Fecha límite no válida",IF(H108&lt;'Configuración'!$B$2,"Bloqueo vencido",IF(H108&lt;='Configuración'!$B$2+'Configuración'!$B$4,"Revisar bloqueo",""))))))))</f>
        <v/>
      </c>
      <c r="M108" s="17" t="n"/>
    </row>
  </sheetData>
  <autoFilter ref="A8:M108"/>
  <mergeCells count="2">
    <mergeCell ref="A6:M6"/>
    <mergeCell ref="A1:M1"/>
  </mergeCells>
  <conditionalFormatting sqref="K9:K108">
    <cfRule type="expression" priority="1" dxfId="0" stopIfTrue="1">
      <formula>$K9="Sobreasignación"</formula>
    </cfRule>
    <cfRule type="expression" priority="2" dxfId="1" stopIfTrue="1">
      <formula>$K9="Completa"</formula>
    </cfRule>
    <cfRule type="expression" priority="3" dxfId="2" stopIfTrue="1">
      <formula>$K9="Baja disponibilidad"</formula>
    </cfRule>
    <cfRule type="expression" priority="4" dxfId="3" stopIfTrue="1">
      <formula>$K9="Disponible"</formula>
    </cfRule>
    <cfRule type="expression" priority="5" dxfId="4" stopIfTrue="1">
      <formula>$K9="Pendiente de datos"</formula>
    </cfRule>
    <cfRule type="expression" priority="6" dxfId="5" stopIfTrue="1">
      <formula>$K9="Datos no válidos"</formula>
    </cfRule>
  </conditionalFormatting>
  <conditionalFormatting sqref="I9:I108">
    <cfRule type="expression" priority="7" dxfId="0" stopIfTrue="1">
      <formula>AND(ISNUMBER($I9),$I9&lt;0)</formula>
    </cfRule>
    <cfRule type="expression" priority="8" dxfId="1" stopIfTrue="1">
      <formula>AND(ISNUMBER($I9),$I9=0)</formula>
    </cfRule>
  </conditionalFormatting>
  <conditionalFormatting sqref="L9:L108">
    <cfRule type="expression" priority="9" dxfId="5" stopIfTrue="1">
      <formula>OR($L9="Salida anterior al control",$L9="Bloqueo vencido",$L9="Fecha límite no válida")</formula>
    </cfRule>
    <cfRule type="expression" priority="10" dxfId="6" stopIfTrue="1">
      <formula>$L9="Falta fecha límite"</formula>
    </cfRule>
    <cfRule type="expression" priority="11" dxfId="4" stopIfTrue="1">
      <formula>$L9="Revisar bloqueo"</formula>
    </cfRule>
  </conditionalFormatting>
  <conditionalFormatting sqref="A9:H108 M9:M108">
    <cfRule type="expression" priority="12" dxfId="7" stopIfTrue="1">
      <formula>$K9="Pendiente de datos"</formula>
    </cfRule>
  </conditionalFormatting>
  <conditionalFormatting sqref="A6:M6">
    <cfRule type="expression" priority="13" dxfId="0" stopIfTrue="1">
      <formula>OR(COUNTIF($A$6,"*sobreasignación*")&gt;0,COUNTIF($A$6,"*incompletos*")&gt;0)</formula>
    </cfRule>
    <cfRule type="expression" priority="14" dxfId="2" stopIfTrue="1">
      <formula>OR(COUNTIF($A$6,"*avisos*")&gt;0,COUNTIF($A$6,"*baja disponibilidad*")&gt;0)</formula>
    </cfRule>
    <cfRule type="expression" priority="15" dxfId="8" stopIfTrue="1">
      <formula>$A$6="Sin avisos prioritarios"</formula>
    </cfRule>
    <cfRule type="expression" priority="16" dxfId="1" stopIfTrue="1">
      <formula>$A$6="Sin salidas introducidas"</formula>
    </cfRule>
  </conditionalFormatting>
  <dataValidations count="8">
    <dataValidation sqref="A9:A108" showDropDown="0" showInputMessage="1" showErrorMessage="1" allowBlank="0" errorTitle="Entrada no válida" error="Introduzca un código único de hasta 20 caracteres. No use localizadores de reserva." promptTitle="Captura manual" prompt="Introduzca un código único de hasta 20 caracteres. No use localizadores de reserva." type="custom" errorStyle="stop">
      <formula1>OR(A9="",AND(LEN(A9)&lt;=20,COUNTIF($A$9:$A$108,A9)=1))</formula1>
    </dataValidation>
    <dataValidation sqref="B9:B108" showDropDown="0" showInputMessage="1" showErrorMessage="1" allowBlank="0" errorTitle="Entrada no válida" error="Introduzca una denominación interna de hasta 80 caracteres." promptTitle="Captura manual" prompt="Introduzca una denominación interna de hasta 80 caracteres." type="custom" errorStyle="stop">
      <formula1>OR(B9="",LEN(B9)&lt;=80)</formula1>
    </dataValidation>
    <dataValidation sqref="C9:C108" showDropDown="0" showInputMessage="1" showErrorMessage="1" allowBlank="0" errorTitle="Entrada no válida" error="Introduzca una fecha de salida válida entre 01/01/2020 y 31/12/2100." promptTitle="Captura manual" prompt="Introduzca una fecha de salida válida entre 01/01/2020 y 31/12/2100." type="custom" errorStyle="stop">
      <formula1>OR(C9="",AND(ISNUMBER(C9),C9&gt;=DATE(2020,1,1),C9&lt;=DATE(2100,12,31)))</formula1>
    </dataValidation>
    <dataValidation sqref="D9:D108" showDropDown="0" showInputMessage="1" showErrorMessage="1" allowBlank="0" errorTitle="Entrada no válida" error="Introduzca una hora válida en formato de 24 horas." promptTitle="Captura manual" prompt="Introduzca una hora válida en formato de 24 horas." type="custom" errorStyle="stop">
      <formula1>OR(D9="",AND(ISNUMBER(D9),D9&gt;=0,D9&lt;1))</formula1>
    </dataValidation>
    <dataValidation sqref="E9:E108" showDropDown="0" showInputMessage="1" showErrorMessage="1" allowBlank="0" errorTitle="Entrada no válida" error="Introduzca una capacidad entera entre 1 y 999 plazas." promptTitle="Captura manual" prompt="Introduzca una capacidad entera entre 1 y 999 plazas." type="custom" errorStyle="stop">
      <formula1>OR(E9="",AND(ISNUMBER(E9),E9=INT(E9),E9&gt;=1,E9&lt;=999))</formula1>
    </dataValidation>
    <dataValidation sqref="F9:G108" showDropDown="0" showInputMessage="1" showErrorMessage="1" allowBlank="0" errorTitle="Entrada no válida" error="Introduzca un número entero entre 0 y 999 plazas." promptTitle="Captura manual" prompt="Introduzca un número entero entre 0 y 999 plazas." type="custom" errorStyle="stop">
      <formula1>OR(F9="",AND(ISNUMBER(F9),F9=INT(F9),F9&gt;=0,F9&lt;=999))</formula1>
    </dataValidation>
    <dataValidation sqref="H9:H108" showDropDown="0" showInputMessage="1" showErrorMessage="1" allowBlank="0" errorTitle="Entrada no válida" error="Introduzca una fecha válida no posterior a la fecha de salida." promptTitle="Captura manual" prompt="Introduzca una fecha válida no posterior a la fecha de salida." type="custom" errorStyle="stop">
      <formula1>OR(H9="",AND(ISNUMBER(H9),H9&gt;=DATE(2020,1,1),H9&lt;=DATE(2100,12,31),OR(C9="",H9&lt;=C9)))</formula1>
    </dataValidation>
    <dataValidation sqref="M9:M108" showDropDown="0" showInputMessage="1" showErrorMessage="1" allowBlank="0" errorTitle="Entrada no válida" error="Introduzca una observación administrativa no sensible de hasta 200 caracteres." promptTitle="Captura manual" prompt="Introduzca una observación administrativa no sensible de hasta 200 caracteres." type="custom" errorStyle="stop">
      <formula1>OR(M9="",LEN(M9)&lt;=200)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4B"/>
    <outlinePr summaryBelow="1" summaryRight="1"/>
    <pageSetUpPr/>
  </sheetPr>
  <dimension ref="A1:B19"/>
  <sheetViews>
    <sheetView showGridLines="0" zoomScale="90" workbookViewId="0">
      <selection activeCell="A1" sqref="A1"/>
    </sheetView>
  </sheetViews>
  <sheetFormatPr baseColWidth="8" defaultRowHeight="15"/>
  <cols>
    <col width="39" customWidth="1" min="1" max="1"/>
    <col width="72" customWidth="1" min="2" max="2"/>
  </cols>
  <sheetData>
    <row r="1" ht="30" customHeight="1">
      <c r="A1" s="1" t="inlineStr">
        <is>
          <t>Configuración del control de plazas</t>
        </is>
      </c>
      <c r="B1" s="35" t="n"/>
    </row>
    <row r="2" ht="29" customHeight="1">
      <c r="A2" s="21" t="inlineStr">
        <is>
          <t>Fecha de control</t>
        </is>
      </c>
      <c r="B2" s="22" t="n">
        <v>46276</v>
      </c>
    </row>
    <row r="3" ht="29" customHeight="1">
      <c r="A3" s="21" t="inlineStr">
        <is>
          <t>Umbral de baja disponibilidad</t>
        </is>
      </c>
      <c r="B3" s="39" t="n">
        <v>0.1</v>
      </c>
    </row>
    <row r="4" ht="29" customHeight="1">
      <c r="A4" s="21" t="inlineStr">
        <is>
          <t>Días de antelación para revisar bloqueos</t>
        </is>
      </c>
      <c r="B4" s="40" t="n">
        <v>3</v>
      </c>
    </row>
    <row r="5"/>
    <row r="6" ht="26" customHeight="1">
      <c r="A6" s="25" t="inlineStr">
        <is>
          <t>Leyenda de estados</t>
        </is>
      </c>
      <c r="B6" s="25" t="inlineStr">
        <is>
          <t>Interpretación operativa</t>
        </is>
      </c>
    </row>
    <row r="7" ht="28" customHeight="1">
      <c r="A7" s="26" t="inlineStr">
        <is>
          <t>Disponible</t>
        </is>
      </c>
      <c r="B7" s="20" t="inlineStr">
        <is>
          <t>Quedan plazas por encima del umbral configurado.</t>
        </is>
      </c>
    </row>
    <row r="8" ht="28" customHeight="1">
      <c r="A8" s="27" t="inlineStr">
        <is>
          <t>Baja disponibilidad</t>
        </is>
      </c>
      <c r="B8" s="28" t="inlineStr">
        <is>
          <t>Quedan plazas y el saldo es menor o igual al umbral configurado.</t>
        </is>
      </c>
    </row>
    <row r="9" ht="28" customHeight="1">
      <c r="A9" s="29" t="inlineStr">
        <is>
          <t>Completa</t>
        </is>
      </c>
      <c r="B9" s="20" t="inlineStr">
        <is>
          <t>Las plazas vendidas más las bloqueadas igualan la capacidad.</t>
        </is>
      </c>
    </row>
    <row r="10" ht="28" customHeight="1">
      <c r="A10" s="30" t="inlineStr">
        <is>
          <t>Sobreasignación</t>
        </is>
      </c>
      <c r="B10" s="28" t="inlineStr">
        <is>
          <t>Las plazas vendidas más las bloqueadas superan la capacidad.</t>
        </is>
      </c>
    </row>
    <row r="11" ht="28" customHeight="1">
      <c r="A11" s="31" t="inlineStr">
        <is>
          <t>Pendiente de datos</t>
        </is>
      </c>
      <c r="B11" s="20" t="inlineStr">
        <is>
          <t>Falta uno o más campos obligatorios entre A y G.</t>
        </is>
      </c>
    </row>
    <row r="12" ht="28" customHeight="1">
      <c r="A12" s="32" t="inlineStr">
        <is>
          <t>Datos no válidos</t>
        </is>
      </c>
      <c r="B12" s="28" t="inlineStr">
        <is>
          <t>Algún dato numérico básico no cumple las condiciones de cálculo.</t>
        </is>
      </c>
    </row>
    <row r="13"/>
    <row r="14" ht="26" customHeight="1">
      <c r="A14" s="25" t="inlineStr">
        <is>
          <t>Leyenda de avisos</t>
        </is>
      </c>
      <c r="B14" s="25" t="inlineStr">
        <is>
          <t>Interpretación operativa</t>
        </is>
      </c>
    </row>
    <row r="15" ht="29" customHeight="1">
      <c r="A15" s="32" t="inlineStr">
        <is>
          <t>Salida anterior al control</t>
        </is>
      </c>
      <c r="B15" s="20" t="inlineStr">
        <is>
          <t>La fecha de salida es anterior a la fecha de control.</t>
        </is>
      </c>
    </row>
    <row r="16" ht="29" customHeight="1">
      <c r="A16" s="33" t="inlineStr">
        <is>
          <t>Falta fecha límite</t>
        </is>
      </c>
      <c r="B16" s="28" t="inlineStr">
        <is>
          <t>Hay plazas bloqueadas y no se ha indicado su fecha límite.</t>
        </is>
      </c>
    </row>
    <row r="17" ht="29" customHeight="1">
      <c r="A17" s="32" t="inlineStr">
        <is>
          <t>Fecha límite no válida</t>
        </is>
      </c>
      <c r="B17" s="20" t="inlineStr">
        <is>
          <t>La fecha límite introducida no se reconoce como fecha.</t>
        </is>
      </c>
    </row>
    <row r="18" ht="29" customHeight="1">
      <c r="A18" s="32" t="inlineStr">
        <is>
          <t>Bloqueo vencido</t>
        </is>
      </c>
      <c r="B18" s="28" t="inlineStr">
        <is>
          <t>La fecha límite del bloqueo es anterior a la fecha de control.</t>
        </is>
      </c>
    </row>
    <row r="19" ht="29" customHeight="1">
      <c r="A19" s="31" t="inlineStr">
        <is>
          <t>Revisar bloqueo</t>
        </is>
      </c>
      <c r="B19" s="20" t="inlineStr">
        <is>
          <t>La fecha límite está dentro del plazo de revisión configurado.</t>
        </is>
      </c>
    </row>
  </sheetData>
  <mergeCells count="1">
    <mergeCell ref="A1:B1"/>
  </mergeCells>
  <dataValidations count="3">
    <dataValidation sqref="B2" showDropDown="0" showInputMessage="1" showErrorMessage="1" allowBlank="0" errorTitle="Entrada no válida" error="Introduzca una fecha de control entre 01/01/2020 y 31/12/2100." promptTitle="Captura manual" prompt="Introduzca una fecha de control entre 01/01/2020 y 31/12/2100." type="date" errorStyle="stop" operator="between">
      <formula1>DATE(2020,1,1)</formula1>
      <formula2>DATE(2100,12,31)</formula2>
    </dataValidation>
    <dataValidation sqref="B3" showDropDown="0" showInputMessage="1" showErrorMessage="1" allowBlank="0" errorTitle="Entrada no válida" error="Introduzca un umbral entre 0,0 % y 100,0 %." promptTitle="Captura manual" prompt="Introduzca un umbral entre 0,0 % y 100,0 %." type="decimal" errorStyle="stop" operator="between">
      <formula1>0</formula1>
      <formula2>1</formula2>
    </dataValidation>
    <dataValidation sqref="B4" showDropDown="0" showInputMessage="1" showErrorMessage="1" allowBlank="0" errorTitle="Entrada no válida" error="Introduzca un número entero entre 0 y 30 días." promptTitle="Captura manual" prompt="Introduzca un número entero entre 0 y 30 días." type="whole" errorStyle="stop" operator="between">
      <formula1>0</formula1>
      <formula2>30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Libro operativo ficticio</dc:creator>
  <dc:title xmlns:dc="http://purl.org/dc/elements/1.1/">Control de plazas por salida turística</dc:title>
  <dc:description xmlns:dc="http://purl.org/dc/elements/1.1/">Control manual de capacidad, ventas, bloqueos y saldo por salida.</dc:description>
  <dc:subject xmlns:dc="http://purl.org/dc/elements/1.1/">Control agregado y manual de cupos turísticos</dc:subject>
  <dcterms:created xmlns:dcterms="http://purl.org/dc/terms/" xmlns:xsi="http://www.w3.org/2001/XMLSchema-instance" xsi:type="dcterms:W3CDTF">2026-09-11T09:23:03Z</dcterms:created>
  <dcterms:modified xmlns:dcterms="http://purl.org/dc/terms/" xmlns:xsi="http://www.w3.org/2001/XMLSchema-instance" xsi:type="dcterms:W3CDTF">2026-09-11T09:23:04+00:00Z</dcterms:modified>
</cp:coreProperties>
</file>