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upo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'Cupos'!$A$3:$Q$103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 &quot;hab.&quot;"/>
    <numFmt numFmtId="165" formatCode="0.0%"/>
    <numFmt numFmtId="166" formatCode="#,##0.00 [$€-es-ES]"/>
    <numFmt numFmtId="167" formatCode="dd/mm/yyyy"/>
    <numFmt numFmtId="168" formatCode="0 &quot;noches&quot;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color rgb="00243447"/>
      <sz val="10"/>
    </font>
    <font>
      <name val="Aptos"/>
      <b val="1"/>
      <color rgb="00FFFFFF"/>
      <sz val="10"/>
    </font>
    <font>
      <name val="Aptos"/>
      <b val="1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left" vertical="center" wrapText="1"/>
    </xf>
    <xf numFmtId="168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center" vertical="center"/>
    </xf>
    <xf numFmtId="168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6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left" vertical="center" wrapText="1"/>
    </xf>
    <xf numFmtId="168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center" vertical="center"/>
    </xf>
    <xf numFmtId="168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243447"/>
        <sz val="10"/>
      </font>
      <fill>
        <patternFill patternType="solid">
          <fgColor rgb="00F2B84B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Cupo pendiente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'Resumen'!C16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'Resumen'!$A$17:$A$20</f>
            </numRef>
          </cat>
          <val>
            <numRef>
              <f>'Resumen'!$C$17:$C$20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Habitaciones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3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 ht="28" customHeight="1">
      <c r="A1" s="1" t="inlineStr">
        <is>
          <t>Resumen calculado del control de cupos hoteleros</t>
        </is>
      </c>
      <c r="B1" s="31" t="n"/>
      <c r="C1" s="31" t="n"/>
      <c r="D1" s="31" t="n"/>
      <c r="E1" s="31" t="n"/>
      <c r="F1" s="31" t="n"/>
      <c r="G1" s="31" t="n"/>
      <c r="H1" s="31" t="n"/>
      <c r="I1" s="32" t="n"/>
    </row>
    <row r="2">
      <c r="A2" s="2" t="inlineStr">
        <is>
          <t>Indicadores calculados a partir de las filas preparadas en la hoja Cupos.</t>
        </is>
      </c>
    </row>
    <row r="3">
      <c r="A3" s="3" t="inlineStr">
        <is>
          <t>Indicador</t>
        </is>
      </c>
      <c r="B3" s="3" t="inlineStr">
        <is>
          <t>Valor</t>
        </is>
      </c>
    </row>
    <row r="4" ht="24" customHeight="1">
      <c r="A4" s="4" t="inlineStr">
        <is>
          <t>Líneas registradas</t>
        </is>
      </c>
      <c r="B4" s="5">
        <f>COUNTIF(Cupos!$A$4:$A$103,"&lt;&gt;")</f>
        <v/>
      </c>
    </row>
    <row r="5" ht="24" customHeight="1">
      <c r="A5" s="6" t="inlineStr">
        <is>
          <t>Cupo contratado</t>
        </is>
      </c>
      <c r="B5" s="33">
        <f>SUM(Cupos!$G$4:$G$103)</f>
        <v/>
      </c>
    </row>
    <row r="6" ht="24" customHeight="1">
      <c r="A6" s="4" t="inlineStr">
        <is>
          <t>Habitaciones consumidas</t>
        </is>
      </c>
      <c r="B6" s="34">
        <f>SUM(Cupos!$H$4:$H$103)</f>
        <v/>
      </c>
    </row>
    <row r="7" ht="24" customHeight="1">
      <c r="A7" s="6" t="inlineStr">
        <is>
          <t>Habitaciones liberadas</t>
        </is>
      </c>
      <c r="B7" s="33">
        <f>SUM(Cupos!$I$4:$I$103)</f>
        <v/>
      </c>
    </row>
    <row r="8" ht="24" customHeight="1">
      <c r="A8" s="4" t="inlineStr">
        <is>
          <t>Habitaciones pendientes</t>
        </is>
      </c>
      <c r="B8" s="34">
        <f>SUM(Cupos!$J$4:$J$103)</f>
        <v/>
      </c>
    </row>
    <row r="9" ht="24" customHeight="1">
      <c r="A9" s="6" t="inlineStr">
        <is>
          <t>Utilización sobre cupo</t>
        </is>
      </c>
      <c r="B9" s="9">
        <f>IFERROR(B6/B5,0)</f>
        <v/>
      </c>
    </row>
    <row r="10" ht="24" customHeight="1">
      <c r="A10" s="4" t="inlineStr">
        <is>
          <t>Importe consumido</t>
        </is>
      </c>
      <c r="B10" s="35">
        <f>SUM(Cupos!$M$4:$M$103)</f>
        <v/>
      </c>
    </row>
    <row r="11" ht="24" customHeight="1">
      <c r="A11" s="6" t="inlineStr">
        <is>
          <t>Registros con aviso</t>
        </is>
      </c>
      <c r="B11" s="11">
        <f>COUNTIF(Cupos!$Q$4:$Q$103,"*comprobar*")+COUNTIF(Cupos!$Q$4:$Q$103,"Revisar*")</f>
        <v/>
      </c>
    </row>
    <row r="12" ht="24" customHeight="1">
      <c r="A12" s="4" t="inlineStr">
        <is>
          <t>Plazos vencidos</t>
        </is>
      </c>
      <c r="B12" s="5">
        <f>COUNTIF(Cupos!$Q$4:$Q$103,"Plazo vencido: comprobar")</f>
        <v/>
      </c>
    </row>
    <row r="13" ht="24" customHeight="1">
      <c r="A13" s="6" t="inlineStr">
        <is>
          <t>Pendiente con entrada en 30 días</t>
        </is>
      </c>
      <c r="B13" s="33">
        <f>SUMIFS(Cupos!$J$4:$J$103,Cupos!$D$4:$D$103,"&gt;="&amp;TODAY(),Cupos!$D$4:$D$103,"&lt;="&amp;TODAY()+30)</f>
        <v/>
      </c>
    </row>
    <row r="14"/>
    <row r="15"/>
    <row r="16">
      <c r="A16" s="3" t="inlineStr">
        <is>
          <t>Estado</t>
        </is>
      </c>
      <c r="B16" s="3" t="inlineStr">
        <is>
          <t>Líneas</t>
        </is>
      </c>
      <c r="C16" s="3" t="inlineStr">
        <is>
          <t>Cupo pendiente</t>
        </is>
      </c>
    </row>
    <row r="17">
      <c r="A17" s="12">
        <f>'Parámetros'!E4</f>
        <v/>
      </c>
      <c r="B17" s="11">
        <f>COUNTIF(Cupos!$P$4:$P$103,A17)</f>
        <v/>
      </c>
      <c r="C17" s="33">
        <f>SUMIF(Cupos!$P$4:$P$103,A17,Cupos!$J$4:$J$103)</f>
        <v/>
      </c>
    </row>
    <row r="18">
      <c r="A18" s="13">
        <f>'Parámetros'!E5</f>
        <v/>
      </c>
      <c r="B18" s="5">
        <f>COUNTIF(Cupos!$P$4:$P$103,A18)</f>
        <v/>
      </c>
      <c r="C18" s="34">
        <f>SUMIF(Cupos!$P$4:$P$103,A18,Cupos!$J$4:$J$103)</f>
        <v/>
      </c>
    </row>
    <row r="19">
      <c r="A19" s="12">
        <f>'Parámetros'!E6</f>
        <v/>
      </c>
      <c r="B19" s="11">
        <f>COUNTIF(Cupos!$P$4:$P$103,A19)</f>
        <v/>
      </c>
      <c r="C19" s="33">
        <f>SUMIF(Cupos!$P$4:$P$103,A19,Cupos!$J$4:$J$103)</f>
        <v/>
      </c>
    </row>
    <row r="20">
      <c r="A20" s="13">
        <f>'Parámetros'!E7</f>
        <v/>
      </c>
      <c r="B20" s="5">
        <f>COUNTIF(Cupos!$P$4:$P$103,A20)</f>
        <v/>
      </c>
      <c r="C20" s="34">
        <f>SUMIF(Cupos!$P$4:$P$103,A20,Cupos!$J$4:$J$103)</f>
        <v/>
      </c>
    </row>
  </sheetData>
  <mergeCells count="1">
    <mergeCell ref="A1:I1"/>
  </mergeCells>
  <conditionalFormatting sqref="B11:B12">
    <cfRule type="expression" priority="1" dxfId="0">
      <formula>B11&gt;0</formula>
    </cfRule>
  </conditionalFormatting>
  <conditionalFormatting sqref="B9">
    <cfRule type="expression" priority="2" dxfId="1">
      <formula>B9&gt;='Parámetros'!$B$5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34" customWidth="1" min="3" max="3"/>
    <col width="13" customWidth="1" min="4" max="4"/>
    <col width="13" customWidth="1" min="5" max="5"/>
    <col width="18" customWidth="1" min="6" max="6"/>
    <col width="15" customWidth="1" min="7" max="7"/>
    <col width="12" customWidth="1" min="8" max="8"/>
    <col width="12" customWidth="1" min="9" max="9"/>
    <col width="12" customWidth="1" min="10" max="10"/>
    <col width="17" customWidth="1" min="11" max="11"/>
    <col width="11" customWidth="1" min="12" max="12"/>
    <col width="19" customWidth="1" min="13" max="13"/>
    <col width="33" customWidth="1" min="14" max="14"/>
    <col width="25" customWidth="1" min="15" max="15"/>
    <col width="16" customWidth="1" min="16" max="16"/>
    <col width="27" customWidth="1" min="17" max="17"/>
  </cols>
  <sheetData>
    <row r="1" ht="28" customHeight="1">
      <c r="A1" s="1" t="inlineStr">
        <is>
          <t>Control operativo de cupos hoteleros de agencia de viajes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2" t="n"/>
    </row>
    <row r="2" ht="30" customHeight="1">
      <c r="A2" s="14" t="inlineStr">
        <is>
          <t>Celdas crema: entradas editables. Los avisos solicitan una comprobación humana y no implican confirmación externa.</t>
        </is>
      </c>
    </row>
    <row r="3" ht="38" customHeight="1">
      <c r="A3" s="3" t="inlineStr">
        <is>
          <t>Expediente</t>
        </is>
      </c>
      <c r="B3" s="3" t="inlineStr">
        <is>
          <t>Viajero o grupo</t>
        </is>
      </c>
      <c r="C3" s="3" t="inlineStr">
        <is>
          <t>Servicio hotelero</t>
        </is>
      </c>
      <c r="D3" s="3" t="inlineStr">
        <is>
          <t>Entrada</t>
        </is>
      </c>
      <c r="E3" s="3" t="inlineStr">
        <is>
          <t>Salida</t>
        </is>
      </c>
      <c r="F3" s="3" t="inlineStr">
        <is>
          <t>Límite de liberación</t>
        </is>
      </c>
      <c r="G3" s="3" t="inlineStr">
        <is>
          <t>Cupo contratado</t>
        </is>
      </c>
      <c r="H3" s="3" t="inlineStr">
        <is>
          <t>Consumido</t>
        </is>
      </c>
      <c r="I3" s="3" t="inlineStr">
        <is>
          <t>Liberado</t>
        </is>
      </c>
      <c r="J3" s="3" t="inlineStr">
        <is>
          <t>Pendiente</t>
        </is>
      </c>
      <c r="K3" s="3" t="inlineStr">
        <is>
          <t>Tarifa hab./noche</t>
        </is>
      </c>
      <c r="L3" s="3" t="inlineStr">
        <is>
          <t>Noches</t>
        </is>
      </c>
      <c r="M3" s="3" t="inlineStr">
        <is>
          <t>Importe consumido</t>
        </is>
      </c>
      <c r="N3" s="3" t="inlineStr">
        <is>
          <t>Proveedor</t>
        </is>
      </c>
      <c r="O3" s="3" t="inlineStr">
        <is>
          <t>Responsable</t>
        </is>
      </c>
      <c r="P3" s="3" t="inlineStr">
        <is>
          <t>Estado</t>
        </is>
      </c>
      <c r="Q3" s="3" t="inlineStr">
        <is>
          <t>Aviso de revisión</t>
        </is>
      </c>
    </row>
    <row r="4" ht="31" customHeight="1">
      <c r="A4" s="15" t="inlineStr">
        <is>
          <t>FIC-CUPO-2601</t>
        </is>
      </c>
      <c r="B4" s="15" t="inlineStr">
        <is>
          <t>Grupo ficticio Bruma Azul</t>
        </is>
      </c>
      <c r="C4" s="15" t="inlineStr">
        <is>
          <t>Habitación doble ficticia · alojamiento</t>
        </is>
      </c>
      <c r="D4" s="36" t="n">
        <v>46296</v>
      </c>
      <c r="E4" s="36" t="n">
        <v>46299</v>
      </c>
      <c r="F4" s="36" t="n">
        <v>46281</v>
      </c>
      <c r="G4" s="37" t="n">
        <v>30</v>
      </c>
      <c r="H4" s="37" t="n">
        <v>18</v>
      </c>
      <c r="I4" s="37" t="n">
        <v>0</v>
      </c>
      <c r="J4" s="38">
        <f>IF(A4="","",MAX(0,G4-H4-I4))</f>
        <v/>
      </c>
      <c r="K4" s="39" t="n">
        <v>82.5</v>
      </c>
      <c r="L4" s="40">
        <f>IF(A4="","",IF(OR(D4="",E4=""),"",IFERROR(MAX(0,E4-D4),"")))</f>
        <v/>
      </c>
      <c r="M4" s="41">
        <f>IF(A4="","",IF(OR(H4="",K4="",L4=""),"",IFERROR(H4*K4*L4,"")))</f>
        <v/>
      </c>
      <c r="N4" s="15" t="inlineStr">
        <is>
          <t>Hoteles Ficticios Nébula, S.L.</t>
        </is>
      </c>
      <c r="O4" s="22" t="inlineStr">
        <is>
          <t>Equipo ficticio Norte</t>
        </is>
      </c>
      <c r="P4" s="22" t="inlineStr">
        <is>
          <t>Abierto</t>
        </is>
      </c>
      <c r="Q4" s="23">
        <f>IF(A4="","",IF(OR(B4="",C4="",D4="",E4="",F4="",G4="",H4="",I4="",K4="",N4="",O4="",P4=""),"Revisar datos",IF(OR(E4&lt;=D4,F4&gt;D4),"Revisar fechas",IF(H4+I4&gt;G4,"Comprobar exceso",IF(AND(J4&gt;0,F4&lt;TODAY(),P4&lt;&gt;'Parámetros'!$E$6,P4&lt;&gt;'Parámetros'!$E$7),"Plazo vencido: comprobar",IF(AND(J4&gt;0,F4&lt;=TODAY()+'Parámetros'!$B$4,P4&lt;&gt;'Parámetros'!$E$6,P4&lt;&gt;'Parámetros'!$E$7),"Plazo próximo: comprobar",IF(AND(IFERROR(H4/G4,0)&gt;='Parámetros'!$B$5,P4&lt;&gt;'Parámetros'!$E$6,P4&lt;&gt;'Parámetros'!$E$7),"Uso alto: comprobar","Sin aviso")))))))</f>
        <v/>
      </c>
    </row>
    <row r="5" ht="31" customHeight="1">
      <c r="A5" s="15" t="inlineStr">
        <is>
          <t>FIC-CUPO-2602</t>
        </is>
      </c>
      <c r="B5" s="15" t="inlineStr">
        <is>
          <t>Grupo ficticio Valle Cobre</t>
        </is>
      </c>
      <c r="C5" s="15" t="inlineStr">
        <is>
          <t>Habitación individual ficticia · desayuno</t>
        </is>
      </c>
      <c r="D5" s="36" t="n">
        <v>46286</v>
      </c>
      <c r="E5" s="36" t="n">
        <v>46288</v>
      </c>
      <c r="F5" s="36" t="n">
        <v>46274</v>
      </c>
      <c r="G5" s="37" t="n">
        <v>20</v>
      </c>
      <c r="H5" s="37" t="n">
        <v>10</v>
      </c>
      <c r="I5" s="37" t="n">
        <v>0</v>
      </c>
      <c r="J5" s="42">
        <f>IF(A5="","",MAX(0,G5-H5-I5))</f>
        <v/>
      </c>
      <c r="K5" s="39" t="n">
        <v>96</v>
      </c>
      <c r="L5" s="43">
        <f>IF(A5="","",IF(OR(D5="",E5=""),"",IFERROR(MAX(0,E5-D5),"")))</f>
        <v/>
      </c>
      <c r="M5" s="44">
        <f>IF(A5="","",IF(OR(H5="",K5="",L5=""),"",IFERROR(H5*K5*L5,"")))</f>
        <v/>
      </c>
      <c r="N5" s="15" t="inlineStr">
        <is>
          <t>Alojamientos Ficticios Calima, S.L.</t>
        </is>
      </c>
      <c r="O5" s="22" t="inlineStr">
        <is>
          <t>Equipo ficticio Centro</t>
        </is>
      </c>
      <c r="P5" s="22" t="inlineStr">
        <is>
          <t>Abierto</t>
        </is>
      </c>
      <c r="Q5" s="27">
        <f>IF(A5="","",IF(OR(B5="",C5="",D5="",E5="",F5="",G5="",H5="",I5="",K5="",N5="",O5="",P5=""),"Revisar datos",IF(OR(E5&lt;=D5,F5&gt;D5),"Revisar fechas",IF(H5+I5&gt;G5,"Comprobar exceso",IF(AND(J5&gt;0,F5&lt;TODAY(),P5&lt;&gt;'Parámetros'!$E$6,P5&lt;&gt;'Parámetros'!$E$7),"Plazo vencido: comprobar",IF(AND(J5&gt;0,F5&lt;=TODAY()+'Parámetros'!$B$4,P5&lt;&gt;'Parámetros'!$E$6,P5&lt;&gt;'Parámetros'!$E$7),"Plazo próximo: comprobar",IF(AND(IFERROR(H5/G5,0)&gt;='Parámetros'!$B$5,P5&lt;&gt;'Parámetros'!$E$6,P5&lt;&gt;'Parámetros'!$E$7),"Uso alto: comprobar","Sin aviso")))))))</f>
        <v/>
      </c>
    </row>
    <row r="6" ht="31" customHeight="1">
      <c r="A6" s="15" t="inlineStr">
        <is>
          <t>FIC-CUPO-2603</t>
        </is>
      </c>
      <c r="B6" s="15" t="inlineStr">
        <is>
          <t>Grupo ficticio Estrella Verde</t>
        </is>
      </c>
      <c r="C6" s="15" t="inlineStr">
        <is>
          <t>Habitación doble ficticia · media pensión</t>
        </is>
      </c>
      <c r="D6" s="36" t="n">
        <v>46316</v>
      </c>
      <c r="E6" s="36" t="n">
        <v>46320</v>
      </c>
      <c r="F6" s="36" t="n">
        <v>46296</v>
      </c>
      <c r="G6" s="37" t="n">
        <v>15</v>
      </c>
      <c r="H6" s="37" t="n">
        <v>13</v>
      </c>
      <c r="I6" s="37" t="n">
        <v>0</v>
      </c>
      <c r="J6" s="38">
        <f>IF(A6="","",MAX(0,G6-H6-I6))</f>
        <v/>
      </c>
      <c r="K6" s="39" t="n">
        <v>118.75</v>
      </c>
      <c r="L6" s="40">
        <f>IF(A6="","",IF(OR(D6="",E6=""),"",IFERROR(MAX(0,E6-D6),"")))</f>
        <v/>
      </c>
      <c r="M6" s="41">
        <f>IF(A6="","",IF(OR(H6="",K6="",L6=""),"",IFERROR(H6*K6*L6,"")))</f>
        <v/>
      </c>
      <c r="N6" s="15" t="inlineStr">
        <is>
          <t>Hotel Ficticio Horizonte Ámbar</t>
        </is>
      </c>
      <c r="O6" s="22" t="inlineStr">
        <is>
          <t>Equipo ficticio Levante</t>
        </is>
      </c>
      <c r="P6" s="22" t="inlineStr">
        <is>
          <t>En revisión</t>
        </is>
      </c>
      <c r="Q6" s="23">
        <f>IF(A6="","",IF(OR(B6="",C6="",D6="",E6="",F6="",G6="",H6="",I6="",K6="",N6="",O6="",P6=""),"Revisar datos",IF(OR(E6&lt;=D6,F6&gt;D6),"Revisar fechas",IF(H6+I6&gt;G6,"Comprobar exceso",IF(AND(J6&gt;0,F6&lt;TODAY(),P6&lt;&gt;'Parámetros'!$E$6,P6&lt;&gt;'Parámetros'!$E$7),"Plazo vencido: comprobar",IF(AND(J6&gt;0,F6&lt;=TODAY()+'Parámetros'!$B$4,P6&lt;&gt;'Parámetros'!$E$6,P6&lt;&gt;'Parámetros'!$E$7),"Plazo próximo: comprobar",IF(AND(IFERROR(H6/G6,0)&gt;='Parámetros'!$B$5,P6&lt;&gt;'Parámetros'!$E$6,P6&lt;&gt;'Parámetros'!$E$7),"Uso alto: comprobar","Sin aviso")))))))</f>
        <v/>
      </c>
    </row>
    <row r="7" ht="31" customHeight="1">
      <c r="A7" s="15" t="inlineStr">
        <is>
          <t>FIC-CUPO-2604</t>
        </is>
      </c>
      <c r="B7" s="15" t="inlineStr">
        <is>
          <t>Grupo ficticio Sendero Claro</t>
        </is>
      </c>
      <c r="C7" s="15" t="inlineStr">
        <is>
          <t>Habitación doble ficticia · desayuno</t>
        </is>
      </c>
      <c r="D7" s="36" t="n">
        <v>46281</v>
      </c>
      <c r="E7" s="36" t="n">
        <v>46282</v>
      </c>
      <c r="F7" s="36" t="n">
        <v>46275</v>
      </c>
      <c r="G7" s="37" t="n">
        <v>10</v>
      </c>
      <c r="H7" s="37" t="n">
        <v>10</v>
      </c>
      <c r="I7" s="37" t="n">
        <v>0</v>
      </c>
      <c r="J7" s="42">
        <f>IF(A7="","",MAX(0,G7-H7-I7))</f>
        <v/>
      </c>
      <c r="K7" s="39" t="n">
        <v>77.2</v>
      </c>
      <c r="L7" s="43">
        <f>IF(A7="","",IF(OR(D7="",E7=""),"",IFERROR(MAX(0,E7-D7),"")))</f>
        <v/>
      </c>
      <c r="M7" s="44">
        <f>IF(A7="","",IF(OR(H7="",K7="",L7=""),"",IFERROR(H7*K7*L7,"")))</f>
        <v/>
      </c>
      <c r="N7" s="15" t="inlineStr">
        <is>
          <t>Estancias Ficticias Loto Azul, S.L.</t>
        </is>
      </c>
      <c r="O7" s="22" t="inlineStr">
        <is>
          <t>Equipo ficticio Sur</t>
        </is>
      </c>
      <c r="P7" s="22" t="inlineStr">
        <is>
          <t>Cerrado</t>
        </is>
      </c>
      <c r="Q7" s="27">
        <f>IF(A7="","",IF(OR(B7="",C7="",D7="",E7="",F7="",G7="",H7="",I7="",K7="",N7="",O7="",P7=""),"Revisar datos",IF(OR(E7&lt;=D7,F7&gt;D7),"Revisar fechas",IF(H7+I7&gt;G7,"Comprobar exceso",IF(AND(J7&gt;0,F7&lt;TODAY(),P7&lt;&gt;'Parámetros'!$E$6,P7&lt;&gt;'Parámetros'!$E$7),"Plazo vencido: comprobar",IF(AND(J7&gt;0,F7&lt;=TODAY()+'Parámetros'!$B$4,P7&lt;&gt;'Parámetros'!$E$6,P7&lt;&gt;'Parámetros'!$E$7),"Plazo próximo: comprobar",IF(AND(IFERROR(H7/G7,0)&gt;='Parámetros'!$B$5,P7&lt;&gt;'Parámetros'!$E$6,P7&lt;&gt;'Parámetros'!$E$7),"Uso alto: comprobar","Sin aviso")))))))</f>
        <v/>
      </c>
    </row>
    <row r="8" ht="31" customHeight="1">
      <c r="A8" s="15" t="inlineStr">
        <is>
          <t>FIC-CUPO-2605</t>
        </is>
      </c>
      <c r="B8" s="15" t="inlineStr">
        <is>
          <t>Grupo ficticio Nube Dorada</t>
        </is>
      </c>
      <c r="C8" s="15" t="inlineStr">
        <is>
          <t>Habitación triple ficticia · alojamiento</t>
        </is>
      </c>
      <c r="D8" s="36" t="n">
        <v>46336</v>
      </c>
      <c r="E8" s="36" t="n">
        <v>46341</v>
      </c>
      <c r="F8" s="36" t="n">
        <v>46306</v>
      </c>
      <c r="G8" s="37" t="n">
        <v>25</v>
      </c>
      <c r="H8" s="37" t="n">
        <v>6</v>
      </c>
      <c r="I8" s="37" t="n">
        <v>10</v>
      </c>
      <c r="J8" s="38">
        <f>IF(A8="","",MAX(0,G8-H8-I8))</f>
        <v/>
      </c>
      <c r="K8" s="39" t="n">
        <v>104.4</v>
      </c>
      <c r="L8" s="40">
        <f>IF(A8="","",IF(OR(D8="",E8=""),"",IFERROR(MAX(0,E8-D8),"")))</f>
        <v/>
      </c>
      <c r="M8" s="41">
        <f>IF(A8="","",IF(OR(H8="",K8="",L8=""),"",IFERROR(H8*K8*L8,"")))</f>
        <v/>
      </c>
      <c r="N8" s="15" t="inlineStr">
        <is>
          <t>Hoteles Ficticios Nébula, S.L.</t>
        </is>
      </c>
      <c r="O8" s="22" t="inlineStr">
        <is>
          <t>Equipo ficticio Islas</t>
        </is>
      </c>
      <c r="P8" s="22" t="inlineStr">
        <is>
          <t>Abierto</t>
        </is>
      </c>
      <c r="Q8" s="23">
        <f>IF(A8="","",IF(OR(B8="",C8="",D8="",E8="",F8="",G8="",H8="",I8="",K8="",N8="",O8="",P8=""),"Revisar datos",IF(OR(E8&lt;=D8,F8&gt;D8),"Revisar fechas",IF(H8+I8&gt;G8,"Comprobar exceso",IF(AND(J8&gt;0,F8&lt;TODAY(),P8&lt;&gt;'Parámetros'!$E$6,P8&lt;&gt;'Parámetros'!$E$7),"Plazo vencido: comprobar",IF(AND(J8&gt;0,F8&lt;=TODAY()+'Parámetros'!$B$4,P8&lt;&gt;'Parámetros'!$E$6,P8&lt;&gt;'Parámetros'!$E$7),"Plazo próximo: comprobar",IF(AND(IFERROR(H8/G8,0)&gt;='Parámetros'!$B$5,P8&lt;&gt;'Parámetros'!$E$6,P8&lt;&gt;'Parámetros'!$E$7),"Uso alto: comprobar","Sin aviso")))))))</f>
        <v/>
      </c>
    </row>
    <row r="9" ht="31" customHeight="1">
      <c r="A9" s="15" t="inlineStr">
        <is>
          <t>FIC-CUPO-2606</t>
        </is>
      </c>
      <c r="B9" s="15" t="inlineStr">
        <is>
          <t>Grupo ficticio Faro Violeta</t>
        </is>
      </c>
      <c r="C9" s="15" t="inlineStr">
        <is>
          <t>Habitación doble ficticia · pensión completa</t>
        </is>
      </c>
      <c r="D9" s="36" t="n">
        <v>46291</v>
      </c>
      <c r="E9" s="36" t="n">
        <v>46294</v>
      </c>
      <c r="F9" s="36" t="n">
        <v>46280</v>
      </c>
      <c r="G9" s="37" t="n">
        <v>12</v>
      </c>
      <c r="H9" s="37" t="n">
        <v>13</v>
      </c>
      <c r="I9" s="37" t="n">
        <v>0</v>
      </c>
      <c r="J9" s="42">
        <f>IF(A9="","",MAX(0,G9-H9-I9))</f>
        <v/>
      </c>
      <c r="K9" s="39" t="n">
        <v>132</v>
      </c>
      <c r="L9" s="43">
        <f>IF(A9="","",IF(OR(D9="",E9=""),"",IFERROR(MAX(0,E9-D9),"")))</f>
        <v/>
      </c>
      <c r="M9" s="44">
        <f>IF(A9="","",IF(OR(H9="",K9="",L9=""),"",IFERROR(H9*K9*L9,"")))</f>
        <v/>
      </c>
      <c r="N9" s="15" t="inlineStr">
        <is>
          <t>Hotel Ficticio Prisma del Mar</t>
        </is>
      </c>
      <c r="O9" s="22" t="inlineStr">
        <is>
          <t>Equipo ficticio Norte</t>
        </is>
      </c>
      <c r="P9" s="22" t="inlineStr">
        <is>
          <t>En revisión</t>
        </is>
      </c>
      <c r="Q9" s="27">
        <f>IF(A9="","",IF(OR(B9="",C9="",D9="",E9="",F9="",G9="",H9="",I9="",K9="",N9="",O9="",P9=""),"Revisar datos",IF(OR(E9&lt;=D9,F9&gt;D9),"Revisar fechas",IF(H9+I9&gt;G9,"Comprobar exceso",IF(AND(J9&gt;0,F9&lt;TODAY(),P9&lt;&gt;'Parámetros'!$E$6,P9&lt;&gt;'Parámetros'!$E$7),"Plazo vencido: comprobar",IF(AND(J9&gt;0,F9&lt;=TODAY()+'Parámetros'!$B$4,P9&lt;&gt;'Parámetros'!$E$6,P9&lt;&gt;'Parámetros'!$E$7),"Plazo próximo: comprobar",IF(AND(IFERROR(H9/G9,0)&gt;='Parámetros'!$B$5,P9&lt;&gt;'Parámetros'!$E$6,P9&lt;&gt;'Parámetros'!$E$7),"Uso alto: comprobar","Sin aviso")))))))</f>
        <v/>
      </c>
    </row>
    <row r="10" ht="31" customHeight="1">
      <c r="A10" s="15" t="inlineStr">
        <is>
          <t>FIC-CUPO-2607</t>
        </is>
      </c>
      <c r="B10" s="15" t="inlineStr">
        <is>
          <t>Grupo ficticio Bosque Coral</t>
        </is>
      </c>
      <c r="C10" s="15" t="inlineStr">
        <is>
          <t>Suite ficticia · desayuno</t>
        </is>
      </c>
      <c r="D10" s="36" t="n">
        <v>46366</v>
      </c>
      <c r="E10" s="36" t="n">
        <v>46373</v>
      </c>
      <c r="F10" s="36" t="n">
        <v>46326</v>
      </c>
      <c r="G10" s="37" t="n">
        <v>40</v>
      </c>
      <c r="H10" s="37" t="n">
        <v>0</v>
      </c>
      <c r="I10" s="37" t="n">
        <v>40</v>
      </c>
      <c r="J10" s="38">
        <f>IF(A10="","",MAX(0,G10-H10-I10))</f>
        <v/>
      </c>
      <c r="K10" s="39" t="n">
        <v>180</v>
      </c>
      <c r="L10" s="40">
        <f>IF(A10="","",IF(OR(D10="",E10=""),"",IFERROR(MAX(0,E10-D10),"")))</f>
        <v/>
      </c>
      <c r="M10" s="41">
        <f>IF(A10="","",IF(OR(H10="",K10="",L10=""),"",IFERROR(H10*K10*L10,"")))</f>
        <v/>
      </c>
      <c r="N10" s="15" t="inlineStr">
        <is>
          <t>Estancias Ficticias Loto Azul, S.L.</t>
        </is>
      </c>
      <c r="O10" s="22" t="inlineStr">
        <is>
          <t>Equipo ficticio Centro</t>
        </is>
      </c>
      <c r="P10" s="22" t="inlineStr">
        <is>
          <t>Cancelado</t>
        </is>
      </c>
      <c r="Q10" s="23">
        <f>IF(A10="","",IF(OR(B10="",C10="",D10="",E10="",F10="",G10="",H10="",I10="",K10="",N10="",O10="",P10=""),"Revisar datos",IF(OR(E10&lt;=D10,F10&gt;D10),"Revisar fechas",IF(H10+I10&gt;G10,"Comprobar exceso",IF(AND(J10&gt;0,F10&lt;TODAY(),P10&lt;&gt;'Parámetros'!$E$6,P10&lt;&gt;'Parámetros'!$E$7),"Plazo vencido: comprobar",IF(AND(J10&gt;0,F10&lt;=TODAY()+'Parámetros'!$B$4,P10&lt;&gt;'Parámetros'!$E$6,P10&lt;&gt;'Parámetros'!$E$7),"Plazo próximo: comprobar",IF(AND(IFERROR(H10/G10,0)&gt;='Parámetros'!$B$5,P10&lt;&gt;'Parámetros'!$E$6,P10&lt;&gt;'Parámetros'!$E$7),"Uso alto: comprobar","Sin aviso")))))))</f>
        <v/>
      </c>
    </row>
    <row r="11" ht="31" customHeight="1">
      <c r="A11" s="15" t="inlineStr">
        <is>
          <t>FIC-CUPO-2608</t>
        </is>
      </c>
      <c r="B11" s="15" t="inlineStr">
        <is>
          <t>Grupo ficticio Río de Plata</t>
        </is>
      </c>
      <c r="C11" s="15" t="inlineStr">
        <is>
          <t>Habitación familiar ficticia · alojamiento</t>
        </is>
      </c>
      <c r="D11" s="36" t="n">
        <v>46301</v>
      </c>
      <c r="E11" s="36" t="n">
        <v>46303</v>
      </c>
      <c r="F11" s="36" t="n">
        <v>46282</v>
      </c>
      <c r="G11" s="37" t="n">
        <v>18</v>
      </c>
      <c r="H11" s="37" t="n">
        <v>3</v>
      </c>
      <c r="I11" s="37" t="n">
        <v>0</v>
      </c>
      <c r="J11" s="42">
        <f>IF(A11="","",MAX(0,G11-H11-I11))</f>
        <v/>
      </c>
      <c r="K11" s="39" t="n">
        <v>109.9</v>
      </c>
      <c r="L11" s="43">
        <f>IF(A11="","",IF(OR(D11="",E11=""),"",IFERROR(MAX(0,E11-D11),"")))</f>
        <v/>
      </c>
      <c r="M11" s="44">
        <f>IF(A11="","",IF(OR(H11="",K11="",L11=""),"",IFERROR(H11*K11*L11,"")))</f>
        <v/>
      </c>
      <c r="N11" s="15" t="inlineStr">
        <is>
          <t>Alojamientos Ficticios Calima, S.L.</t>
        </is>
      </c>
      <c r="O11" s="22" t="inlineStr">
        <is>
          <t>Equipo ficticio Levante</t>
        </is>
      </c>
      <c r="P11" s="22" t="inlineStr">
        <is>
          <t>Abierto</t>
        </is>
      </c>
      <c r="Q11" s="27">
        <f>IF(A11="","",IF(OR(B11="",C11="",D11="",E11="",F11="",G11="",H11="",I11="",K11="",N11="",O11="",P11=""),"Revisar datos",IF(OR(E11&lt;=D11,F11&gt;D11),"Revisar fechas",IF(H11+I11&gt;G11,"Comprobar exceso",IF(AND(J11&gt;0,F11&lt;TODAY(),P11&lt;&gt;'Parámetros'!$E$6,P11&lt;&gt;'Parámetros'!$E$7),"Plazo vencido: comprobar",IF(AND(J11&gt;0,F11&lt;=TODAY()+'Parámetros'!$B$4,P11&lt;&gt;'Parámetros'!$E$6,P11&lt;&gt;'Parámetros'!$E$7),"Plazo próximo: comprobar",IF(AND(IFERROR(H11/G11,0)&gt;='Parámetros'!$B$5,P11&lt;&gt;'Parámetros'!$E$6,P11&lt;&gt;'Parámetros'!$E$7),"Uso alto: comprobar","Sin aviso")))))))</f>
        <v/>
      </c>
    </row>
    <row r="12" ht="31" customHeight="1">
      <c r="A12" s="15" t="inlineStr">
        <is>
          <t>FIC-CUPO-2609</t>
        </is>
      </c>
      <c r="B12" s="15" t="inlineStr">
        <is>
          <t>Grupo ficticio Luna de Arcilla</t>
        </is>
      </c>
      <c r="C12" s="15" t="inlineStr">
        <is>
          <t>Habitación doble ficticia · media pensión</t>
        </is>
      </c>
      <c r="D12" s="36" t="n">
        <v>46456</v>
      </c>
      <c r="E12" s="36" t="n">
        <v>46460</v>
      </c>
      <c r="F12" s="36" t="n">
        <v>46396</v>
      </c>
      <c r="G12" s="37" t="n">
        <v>50</v>
      </c>
      <c r="H12" s="37" t="n">
        <v>41</v>
      </c>
      <c r="I12" s="37" t="n">
        <v>0</v>
      </c>
      <c r="J12" s="38">
        <f>IF(A12="","",MAX(0,G12-H12-I12))</f>
        <v/>
      </c>
      <c r="K12" s="39" t="n">
        <v>125.35</v>
      </c>
      <c r="L12" s="40">
        <f>IF(A12="","",IF(OR(D12="",E12=""),"",IFERROR(MAX(0,E12-D12),"")))</f>
        <v/>
      </c>
      <c r="M12" s="41">
        <f>IF(A12="","",IF(OR(H12="",K12="",L12=""),"",IFERROR(H12*K12*L12,"")))</f>
        <v/>
      </c>
      <c r="N12" s="15" t="inlineStr">
        <is>
          <t>Hotel Ficticio Horizonte Ámbar</t>
        </is>
      </c>
      <c r="O12" s="22" t="inlineStr">
        <is>
          <t>Equipo ficticio Sur</t>
        </is>
      </c>
      <c r="P12" s="22" t="inlineStr">
        <is>
          <t>En revisión</t>
        </is>
      </c>
      <c r="Q12" s="23">
        <f>IF(A12="","",IF(OR(B12="",C12="",D12="",E12="",F12="",G12="",H12="",I12="",K12="",N12="",O12="",P12=""),"Revisar datos",IF(OR(E12&lt;=D12,F12&gt;D12),"Revisar fechas",IF(H12+I12&gt;G12,"Comprobar exceso",IF(AND(J12&gt;0,F12&lt;TODAY(),P12&lt;&gt;'Parámetros'!$E$6,P12&lt;&gt;'Parámetros'!$E$7),"Plazo vencido: comprobar",IF(AND(J12&gt;0,F12&lt;=TODAY()+'Parámetros'!$B$4,P12&lt;&gt;'Parámetros'!$E$6,P12&lt;&gt;'Parámetros'!$E$7),"Plazo próximo: comprobar",IF(AND(IFERROR(H12/G12,0)&gt;='Parámetros'!$B$5,P12&lt;&gt;'Parámetros'!$E$6,P12&lt;&gt;'Parámetros'!$E$7),"Uso alto: comprobar","Sin aviso")))))))</f>
        <v/>
      </c>
    </row>
    <row r="13" ht="31" customHeight="1">
      <c r="A13" s="15" t="inlineStr">
        <is>
          <t>FIC-CUPO-2610</t>
        </is>
      </c>
      <c r="B13" s="15" t="inlineStr">
        <is>
          <t>Grupo ficticio Pinar Turquesa</t>
        </is>
      </c>
      <c r="C13" s="15" t="inlineStr">
        <is>
          <t>Habitación individual ficticia · alojamiento</t>
        </is>
      </c>
      <c r="D13" s="36" t="n">
        <v>46283</v>
      </c>
      <c r="E13" s="36" t="n">
        <v>46285</v>
      </c>
      <c r="F13" s="36" t="n">
        <v>46276</v>
      </c>
      <c r="G13" s="37" t="n">
        <v>8</v>
      </c>
      <c r="H13" s="37" t="n">
        <v>2</v>
      </c>
      <c r="I13" s="37" t="n">
        <v>0</v>
      </c>
      <c r="J13" s="42">
        <f>IF(A13="","",MAX(0,G13-H13-I13))</f>
        <v/>
      </c>
      <c r="K13" s="39" t="n">
        <v>69.95</v>
      </c>
      <c r="L13" s="43">
        <f>IF(A13="","",IF(OR(D13="",E13=""),"",IFERROR(MAX(0,E13-D13),"")))</f>
        <v/>
      </c>
      <c r="M13" s="44">
        <f>IF(A13="","",IF(OR(H13="",K13="",L13=""),"",IFERROR(H13*K13*L13,"")))</f>
        <v/>
      </c>
      <c r="N13" s="15" t="inlineStr">
        <is>
          <t>Hotel Ficticio Prisma del Mar</t>
        </is>
      </c>
      <c r="O13" s="22" t="inlineStr">
        <is>
          <t>Equipo ficticio Islas</t>
        </is>
      </c>
      <c r="P13" s="22" t="inlineStr">
        <is>
          <t>En revisión</t>
        </is>
      </c>
      <c r="Q13" s="27">
        <f>IF(A13="","",IF(OR(B13="",C13="",D13="",E13="",F13="",G13="",H13="",I13="",K13="",N13="",O13="",P13=""),"Revisar datos",IF(OR(E13&lt;=D13,F13&gt;D13),"Revisar fechas",IF(H13+I13&gt;G13,"Comprobar exceso",IF(AND(J13&gt;0,F13&lt;TODAY(),P13&lt;&gt;'Parámetros'!$E$6,P13&lt;&gt;'Parámetros'!$E$7),"Plazo vencido: comprobar",IF(AND(J13&gt;0,F13&lt;=TODAY()+'Parámetros'!$B$4,P13&lt;&gt;'Parámetros'!$E$6,P13&lt;&gt;'Parámetros'!$E$7),"Plazo próximo: comprobar",IF(AND(IFERROR(H13/G13,0)&gt;='Parámetros'!$B$5,P13&lt;&gt;'Parámetros'!$E$6,P13&lt;&gt;'Parámetros'!$E$7),"Uso alto: comprobar","Sin aviso")))))))</f>
        <v/>
      </c>
    </row>
    <row r="14" ht="31" customHeight="1">
      <c r="A14" s="15" t="n"/>
      <c r="B14" s="15" t="n"/>
      <c r="C14" s="15" t="n"/>
      <c r="D14" s="36" t="n"/>
      <c r="E14" s="36" t="n"/>
      <c r="F14" s="36" t="n"/>
      <c r="G14" s="37" t="n"/>
      <c r="H14" s="37" t="n"/>
      <c r="I14" s="37" t="n"/>
      <c r="J14" s="38">
        <f>IF(A14="","",MAX(0,G14-H14-I14))</f>
        <v/>
      </c>
      <c r="K14" s="39" t="n"/>
      <c r="L14" s="40">
        <f>IF(A14="","",IF(OR(D14="",E14=""),"",IFERROR(MAX(0,E14-D14),"")))</f>
        <v/>
      </c>
      <c r="M14" s="41">
        <f>IF(A14="","",IF(OR(H14="",K14="",L14=""),"",IFERROR(H14*K14*L14,"")))</f>
        <v/>
      </c>
      <c r="N14" s="15" t="n"/>
      <c r="O14" s="22" t="n"/>
      <c r="P14" s="22" t="n"/>
      <c r="Q14" s="23">
        <f>IF(A14="","",IF(OR(B14="",C14="",D14="",E14="",F14="",G14="",H14="",I14="",K14="",N14="",O14="",P14=""),"Revisar datos",IF(OR(E14&lt;=D14,F14&gt;D14),"Revisar fechas",IF(H14+I14&gt;G14,"Comprobar exceso",IF(AND(J14&gt;0,F14&lt;TODAY(),P14&lt;&gt;'Parámetros'!$E$6,P14&lt;&gt;'Parámetros'!$E$7),"Plazo vencido: comprobar",IF(AND(J14&gt;0,F14&lt;=TODAY()+'Parámetros'!$B$4,P14&lt;&gt;'Parámetros'!$E$6,P14&lt;&gt;'Parámetros'!$E$7),"Plazo próximo: comprobar",IF(AND(IFERROR(H14/G14,0)&gt;='Parámetros'!$B$5,P14&lt;&gt;'Parámetros'!$E$6,P14&lt;&gt;'Parámetros'!$E$7),"Uso alto: comprobar","Sin aviso")))))))</f>
        <v/>
      </c>
    </row>
    <row r="15" ht="31" customHeight="1">
      <c r="A15" s="15" t="n"/>
      <c r="B15" s="15" t="n"/>
      <c r="C15" s="15" t="n"/>
      <c r="D15" s="36" t="n"/>
      <c r="E15" s="36" t="n"/>
      <c r="F15" s="36" t="n"/>
      <c r="G15" s="37" t="n"/>
      <c r="H15" s="37" t="n"/>
      <c r="I15" s="37" t="n"/>
      <c r="J15" s="42">
        <f>IF(A15="","",MAX(0,G15-H15-I15))</f>
        <v/>
      </c>
      <c r="K15" s="39" t="n"/>
      <c r="L15" s="43">
        <f>IF(A15="","",IF(OR(D15="",E15=""),"",IFERROR(MAX(0,E15-D15),"")))</f>
        <v/>
      </c>
      <c r="M15" s="44">
        <f>IF(A15="","",IF(OR(H15="",K15="",L15=""),"",IFERROR(H15*K15*L15,"")))</f>
        <v/>
      </c>
      <c r="N15" s="15" t="n"/>
      <c r="O15" s="22" t="n"/>
      <c r="P15" s="22" t="n"/>
      <c r="Q15" s="27">
        <f>IF(A15="","",IF(OR(B15="",C15="",D15="",E15="",F15="",G15="",H15="",I15="",K15="",N15="",O15="",P15=""),"Revisar datos",IF(OR(E15&lt;=D15,F15&gt;D15),"Revisar fechas",IF(H15+I15&gt;G15,"Comprobar exceso",IF(AND(J15&gt;0,F15&lt;TODAY(),P15&lt;&gt;'Parámetros'!$E$6,P15&lt;&gt;'Parámetros'!$E$7),"Plazo vencido: comprobar",IF(AND(J15&gt;0,F15&lt;=TODAY()+'Parámetros'!$B$4,P15&lt;&gt;'Parámetros'!$E$6,P15&lt;&gt;'Parámetros'!$E$7),"Plazo próximo: comprobar",IF(AND(IFERROR(H15/G15,0)&gt;='Parámetros'!$B$5,P15&lt;&gt;'Parámetros'!$E$6,P15&lt;&gt;'Parámetros'!$E$7),"Uso alto: comprobar","Sin aviso")))))))</f>
        <v/>
      </c>
    </row>
    <row r="16" ht="31" customHeight="1">
      <c r="A16" s="15" t="n"/>
      <c r="B16" s="15" t="n"/>
      <c r="C16" s="15" t="n"/>
      <c r="D16" s="36" t="n"/>
      <c r="E16" s="36" t="n"/>
      <c r="F16" s="36" t="n"/>
      <c r="G16" s="37" t="n"/>
      <c r="H16" s="37" t="n"/>
      <c r="I16" s="37" t="n"/>
      <c r="J16" s="38">
        <f>IF(A16="","",MAX(0,G16-H16-I16))</f>
        <v/>
      </c>
      <c r="K16" s="39" t="n"/>
      <c r="L16" s="40">
        <f>IF(A16="","",IF(OR(D16="",E16=""),"",IFERROR(MAX(0,E16-D16),"")))</f>
        <v/>
      </c>
      <c r="M16" s="41">
        <f>IF(A16="","",IF(OR(H16="",K16="",L16=""),"",IFERROR(H16*K16*L16,"")))</f>
        <v/>
      </c>
      <c r="N16" s="15" t="n"/>
      <c r="O16" s="22" t="n"/>
      <c r="P16" s="22" t="n"/>
      <c r="Q16" s="23">
        <f>IF(A16="","",IF(OR(B16="",C16="",D16="",E16="",F16="",G16="",H16="",I16="",K16="",N16="",O16="",P16=""),"Revisar datos",IF(OR(E16&lt;=D16,F16&gt;D16),"Revisar fechas",IF(H16+I16&gt;G16,"Comprobar exceso",IF(AND(J16&gt;0,F16&lt;TODAY(),P16&lt;&gt;'Parámetros'!$E$6,P16&lt;&gt;'Parámetros'!$E$7),"Plazo vencido: comprobar",IF(AND(J16&gt;0,F16&lt;=TODAY()+'Parámetros'!$B$4,P16&lt;&gt;'Parámetros'!$E$6,P16&lt;&gt;'Parámetros'!$E$7),"Plazo próximo: comprobar",IF(AND(IFERROR(H16/G16,0)&gt;='Parámetros'!$B$5,P16&lt;&gt;'Parámetros'!$E$6,P16&lt;&gt;'Parámetros'!$E$7),"Uso alto: comprobar","Sin aviso")))))))</f>
        <v/>
      </c>
    </row>
    <row r="17" ht="31" customHeight="1">
      <c r="A17" s="15" t="n"/>
      <c r="B17" s="15" t="n"/>
      <c r="C17" s="15" t="n"/>
      <c r="D17" s="36" t="n"/>
      <c r="E17" s="36" t="n"/>
      <c r="F17" s="36" t="n"/>
      <c r="G17" s="37" t="n"/>
      <c r="H17" s="37" t="n"/>
      <c r="I17" s="37" t="n"/>
      <c r="J17" s="42">
        <f>IF(A17="","",MAX(0,G17-H17-I17))</f>
        <v/>
      </c>
      <c r="K17" s="39" t="n"/>
      <c r="L17" s="43">
        <f>IF(A17="","",IF(OR(D17="",E17=""),"",IFERROR(MAX(0,E17-D17),"")))</f>
        <v/>
      </c>
      <c r="M17" s="44">
        <f>IF(A17="","",IF(OR(H17="",K17="",L17=""),"",IFERROR(H17*K17*L17,"")))</f>
        <v/>
      </c>
      <c r="N17" s="15" t="n"/>
      <c r="O17" s="22" t="n"/>
      <c r="P17" s="22" t="n"/>
      <c r="Q17" s="27">
        <f>IF(A17="","",IF(OR(B17="",C17="",D17="",E17="",F17="",G17="",H17="",I17="",K17="",N17="",O17="",P17=""),"Revisar datos",IF(OR(E17&lt;=D17,F17&gt;D17),"Revisar fechas",IF(H17+I17&gt;G17,"Comprobar exceso",IF(AND(J17&gt;0,F17&lt;TODAY(),P17&lt;&gt;'Parámetros'!$E$6,P17&lt;&gt;'Parámetros'!$E$7),"Plazo vencido: comprobar",IF(AND(J17&gt;0,F17&lt;=TODAY()+'Parámetros'!$B$4,P17&lt;&gt;'Parámetros'!$E$6,P17&lt;&gt;'Parámetros'!$E$7),"Plazo próximo: comprobar",IF(AND(IFERROR(H17/G17,0)&gt;='Parámetros'!$B$5,P17&lt;&gt;'Parámetros'!$E$6,P17&lt;&gt;'Parámetros'!$E$7),"Uso alto: comprobar","Sin aviso")))))))</f>
        <v/>
      </c>
    </row>
    <row r="18" ht="31" customHeight="1">
      <c r="A18" s="15" t="n"/>
      <c r="B18" s="15" t="n"/>
      <c r="C18" s="15" t="n"/>
      <c r="D18" s="36" t="n"/>
      <c r="E18" s="36" t="n"/>
      <c r="F18" s="36" t="n"/>
      <c r="G18" s="37" t="n"/>
      <c r="H18" s="37" t="n"/>
      <c r="I18" s="37" t="n"/>
      <c r="J18" s="38">
        <f>IF(A18="","",MAX(0,G18-H18-I18))</f>
        <v/>
      </c>
      <c r="K18" s="39" t="n"/>
      <c r="L18" s="40">
        <f>IF(A18="","",IF(OR(D18="",E18=""),"",IFERROR(MAX(0,E18-D18),"")))</f>
        <v/>
      </c>
      <c r="M18" s="41">
        <f>IF(A18="","",IF(OR(H18="",K18="",L18=""),"",IFERROR(H18*K18*L18,"")))</f>
        <v/>
      </c>
      <c r="N18" s="15" t="n"/>
      <c r="O18" s="22" t="n"/>
      <c r="P18" s="22" t="n"/>
      <c r="Q18" s="23">
        <f>IF(A18="","",IF(OR(B18="",C18="",D18="",E18="",F18="",G18="",H18="",I18="",K18="",N18="",O18="",P18=""),"Revisar datos",IF(OR(E18&lt;=D18,F18&gt;D18),"Revisar fechas",IF(H18+I18&gt;G18,"Comprobar exceso",IF(AND(J18&gt;0,F18&lt;TODAY(),P18&lt;&gt;'Parámetros'!$E$6,P18&lt;&gt;'Parámetros'!$E$7),"Plazo vencido: comprobar",IF(AND(J18&gt;0,F18&lt;=TODAY()+'Parámetros'!$B$4,P18&lt;&gt;'Parámetros'!$E$6,P18&lt;&gt;'Parámetros'!$E$7),"Plazo próximo: comprobar",IF(AND(IFERROR(H18/G18,0)&gt;='Parámetros'!$B$5,P18&lt;&gt;'Parámetros'!$E$6,P18&lt;&gt;'Parámetros'!$E$7),"Uso alto: comprobar","Sin aviso")))))))</f>
        <v/>
      </c>
    </row>
    <row r="19" ht="31" customHeight="1">
      <c r="A19" s="15" t="n"/>
      <c r="B19" s="15" t="n"/>
      <c r="C19" s="15" t="n"/>
      <c r="D19" s="36" t="n"/>
      <c r="E19" s="36" t="n"/>
      <c r="F19" s="36" t="n"/>
      <c r="G19" s="37" t="n"/>
      <c r="H19" s="37" t="n"/>
      <c r="I19" s="37" t="n"/>
      <c r="J19" s="42">
        <f>IF(A19="","",MAX(0,G19-H19-I19))</f>
        <v/>
      </c>
      <c r="K19" s="39" t="n"/>
      <c r="L19" s="43">
        <f>IF(A19="","",IF(OR(D19="",E19=""),"",IFERROR(MAX(0,E19-D19),"")))</f>
        <v/>
      </c>
      <c r="M19" s="44">
        <f>IF(A19="","",IF(OR(H19="",K19="",L19=""),"",IFERROR(H19*K19*L19,"")))</f>
        <v/>
      </c>
      <c r="N19" s="15" t="n"/>
      <c r="O19" s="22" t="n"/>
      <c r="P19" s="22" t="n"/>
      <c r="Q19" s="27">
        <f>IF(A19="","",IF(OR(B19="",C19="",D19="",E19="",F19="",G19="",H19="",I19="",K19="",N19="",O19="",P19=""),"Revisar datos",IF(OR(E19&lt;=D19,F19&gt;D19),"Revisar fechas",IF(H19+I19&gt;G19,"Comprobar exceso",IF(AND(J19&gt;0,F19&lt;TODAY(),P19&lt;&gt;'Parámetros'!$E$6,P19&lt;&gt;'Parámetros'!$E$7),"Plazo vencido: comprobar",IF(AND(J19&gt;0,F19&lt;=TODAY()+'Parámetros'!$B$4,P19&lt;&gt;'Parámetros'!$E$6,P19&lt;&gt;'Parámetros'!$E$7),"Plazo próximo: comprobar",IF(AND(IFERROR(H19/G19,0)&gt;='Parámetros'!$B$5,P19&lt;&gt;'Parámetros'!$E$6,P19&lt;&gt;'Parámetros'!$E$7),"Uso alto: comprobar","Sin aviso")))))))</f>
        <v/>
      </c>
    </row>
    <row r="20" ht="31" customHeight="1">
      <c r="A20" s="15" t="n"/>
      <c r="B20" s="15" t="n"/>
      <c r="C20" s="15" t="n"/>
      <c r="D20" s="36" t="n"/>
      <c r="E20" s="36" t="n"/>
      <c r="F20" s="36" t="n"/>
      <c r="G20" s="37" t="n"/>
      <c r="H20" s="37" t="n"/>
      <c r="I20" s="37" t="n"/>
      <c r="J20" s="38">
        <f>IF(A20="","",MAX(0,G20-H20-I20))</f>
        <v/>
      </c>
      <c r="K20" s="39" t="n"/>
      <c r="L20" s="40">
        <f>IF(A20="","",IF(OR(D20="",E20=""),"",IFERROR(MAX(0,E20-D20),"")))</f>
        <v/>
      </c>
      <c r="M20" s="41">
        <f>IF(A20="","",IF(OR(H20="",K20="",L20=""),"",IFERROR(H20*K20*L20,"")))</f>
        <v/>
      </c>
      <c r="N20" s="15" t="n"/>
      <c r="O20" s="22" t="n"/>
      <c r="P20" s="22" t="n"/>
      <c r="Q20" s="23">
        <f>IF(A20="","",IF(OR(B20="",C20="",D20="",E20="",F20="",G20="",H20="",I20="",K20="",N20="",O20="",P20=""),"Revisar datos",IF(OR(E20&lt;=D20,F20&gt;D20),"Revisar fechas",IF(H20+I20&gt;G20,"Comprobar exceso",IF(AND(J20&gt;0,F20&lt;TODAY(),P20&lt;&gt;'Parámetros'!$E$6,P20&lt;&gt;'Parámetros'!$E$7),"Plazo vencido: comprobar",IF(AND(J20&gt;0,F20&lt;=TODAY()+'Parámetros'!$B$4,P20&lt;&gt;'Parámetros'!$E$6,P20&lt;&gt;'Parámetros'!$E$7),"Plazo próximo: comprobar",IF(AND(IFERROR(H20/G20,0)&gt;='Parámetros'!$B$5,P20&lt;&gt;'Parámetros'!$E$6,P20&lt;&gt;'Parámetros'!$E$7),"Uso alto: comprobar","Sin aviso")))))))</f>
        <v/>
      </c>
    </row>
    <row r="21" ht="31" customHeight="1">
      <c r="A21" s="15" t="n"/>
      <c r="B21" s="15" t="n"/>
      <c r="C21" s="15" t="n"/>
      <c r="D21" s="36" t="n"/>
      <c r="E21" s="36" t="n"/>
      <c r="F21" s="36" t="n"/>
      <c r="G21" s="37" t="n"/>
      <c r="H21" s="37" t="n"/>
      <c r="I21" s="37" t="n"/>
      <c r="J21" s="42">
        <f>IF(A21="","",MAX(0,G21-H21-I21))</f>
        <v/>
      </c>
      <c r="K21" s="39" t="n"/>
      <c r="L21" s="43">
        <f>IF(A21="","",IF(OR(D21="",E21=""),"",IFERROR(MAX(0,E21-D21),"")))</f>
        <v/>
      </c>
      <c r="M21" s="44">
        <f>IF(A21="","",IF(OR(H21="",K21="",L21=""),"",IFERROR(H21*K21*L21,"")))</f>
        <v/>
      </c>
      <c r="N21" s="15" t="n"/>
      <c r="O21" s="22" t="n"/>
      <c r="P21" s="22" t="n"/>
      <c r="Q21" s="27">
        <f>IF(A21="","",IF(OR(B21="",C21="",D21="",E21="",F21="",G21="",H21="",I21="",K21="",N21="",O21="",P21=""),"Revisar datos",IF(OR(E21&lt;=D21,F21&gt;D21),"Revisar fechas",IF(H21+I21&gt;G21,"Comprobar exceso",IF(AND(J21&gt;0,F21&lt;TODAY(),P21&lt;&gt;'Parámetros'!$E$6,P21&lt;&gt;'Parámetros'!$E$7),"Plazo vencido: comprobar",IF(AND(J21&gt;0,F21&lt;=TODAY()+'Parámetros'!$B$4,P21&lt;&gt;'Parámetros'!$E$6,P21&lt;&gt;'Parámetros'!$E$7),"Plazo próximo: comprobar",IF(AND(IFERROR(H21/G21,0)&gt;='Parámetros'!$B$5,P21&lt;&gt;'Parámetros'!$E$6,P21&lt;&gt;'Parámetros'!$E$7),"Uso alto: comprobar","Sin aviso")))))))</f>
        <v/>
      </c>
    </row>
    <row r="22" ht="31" customHeight="1">
      <c r="A22" s="15" t="n"/>
      <c r="B22" s="15" t="n"/>
      <c r="C22" s="15" t="n"/>
      <c r="D22" s="36" t="n"/>
      <c r="E22" s="36" t="n"/>
      <c r="F22" s="36" t="n"/>
      <c r="G22" s="37" t="n"/>
      <c r="H22" s="37" t="n"/>
      <c r="I22" s="37" t="n"/>
      <c r="J22" s="38">
        <f>IF(A22="","",MAX(0,G22-H22-I22))</f>
        <v/>
      </c>
      <c r="K22" s="39" t="n"/>
      <c r="L22" s="40">
        <f>IF(A22="","",IF(OR(D22="",E22=""),"",IFERROR(MAX(0,E22-D22),"")))</f>
        <v/>
      </c>
      <c r="M22" s="41">
        <f>IF(A22="","",IF(OR(H22="",K22="",L22=""),"",IFERROR(H22*K22*L22,"")))</f>
        <v/>
      </c>
      <c r="N22" s="15" t="n"/>
      <c r="O22" s="22" t="n"/>
      <c r="P22" s="22" t="n"/>
      <c r="Q22" s="23">
        <f>IF(A22="","",IF(OR(B22="",C22="",D22="",E22="",F22="",G22="",H22="",I22="",K22="",N22="",O22="",P22=""),"Revisar datos",IF(OR(E22&lt;=D22,F22&gt;D22),"Revisar fechas",IF(H22+I22&gt;G22,"Comprobar exceso",IF(AND(J22&gt;0,F22&lt;TODAY(),P22&lt;&gt;'Parámetros'!$E$6,P22&lt;&gt;'Parámetros'!$E$7),"Plazo vencido: comprobar",IF(AND(J22&gt;0,F22&lt;=TODAY()+'Parámetros'!$B$4,P22&lt;&gt;'Parámetros'!$E$6,P22&lt;&gt;'Parámetros'!$E$7),"Plazo próximo: comprobar",IF(AND(IFERROR(H22/G22,0)&gt;='Parámetros'!$B$5,P22&lt;&gt;'Parámetros'!$E$6,P22&lt;&gt;'Parámetros'!$E$7),"Uso alto: comprobar","Sin aviso")))))))</f>
        <v/>
      </c>
    </row>
    <row r="23" ht="31" customHeight="1">
      <c r="A23" s="15" t="n"/>
      <c r="B23" s="15" t="n"/>
      <c r="C23" s="15" t="n"/>
      <c r="D23" s="36" t="n"/>
      <c r="E23" s="36" t="n"/>
      <c r="F23" s="36" t="n"/>
      <c r="G23" s="37" t="n"/>
      <c r="H23" s="37" t="n"/>
      <c r="I23" s="37" t="n"/>
      <c r="J23" s="42">
        <f>IF(A23="","",MAX(0,G23-H23-I23))</f>
        <v/>
      </c>
      <c r="K23" s="39" t="n"/>
      <c r="L23" s="43">
        <f>IF(A23="","",IF(OR(D23="",E23=""),"",IFERROR(MAX(0,E23-D23),"")))</f>
        <v/>
      </c>
      <c r="M23" s="44">
        <f>IF(A23="","",IF(OR(H23="",K23="",L23=""),"",IFERROR(H23*K23*L23,"")))</f>
        <v/>
      </c>
      <c r="N23" s="15" t="n"/>
      <c r="O23" s="22" t="n"/>
      <c r="P23" s="22" t="n"/>
      <c r="Q23" s="27">
        <f>IF(A23="","",IF(OR(B23="",C23="",D23="",E23="",F23="",G23="",H23="",I23="",K23="",N23="",O23="",P23=""),"Revisar datos",IF(OR(E23&lt;=D23,F23&gt;D23),"Revisar fechas",IF(H23+I23&gt;G23,"Comprobar exceso",IF(AND(J23&gt;0,F23&lt;TODAY(),P23&lt;&gt;'Parámetros'!$E$6,P23&lt;&gt;'Parámetros'!$E$7),"Plazo vencido: comprobar",IF(AND(J23&gt;0,F23&lt;=TODAY()+'Parámetros'!$B$4,P23&lt;&gt;'Parámetros'!$E$6,P23&lt;&gt;'Parámetros'!$E$7),"Plazo próximo: comprobar",IF(AND(IFERROR(H23/G23,0)&gt;='Parámetros'!$B$5,P23&lt;&gt;'Parámetros'!$E$6,P23&lt;&gt;'Parámetros'!$E$7),"Uso alto: comprobar","Sin aviso")))))))</f>
        <v/>
      </c>
    </row>
    <row r="24" ht="31" customHeight="1">
      <c r="A24" s="15" t="n"/>
      <c r="B24" s="15" t="n"/>
      <c r="C24" s="15" t="n"/>
      <c r="D24" s="36" t="n"/>
      <c r="E24" s="36" t="n"/>
      <c r="F24" s="36" t="n"/>
      <c r="G24" s="37" t="n"/>
      <c r="H24" s="37" t="n"/>
      <c r="I24" s="37" t="n"/>
      <c r="J24" s="38">
        <f>IF(A24="","",MAX(0,G24-H24-I24))</f>
        <v/>
      </c>
      <c r="K24" s="39" t="n"/>
      <c r="L24" s="40">
        <f>IF(A24="","",IF(OR(D24="",E24=""),"",IFERROR(MAX(0,E24-D24),"")))</f>
        <v/>
      </c>
      <c r="M24" s="41">
        <f>IF(A24="","",IF(OR(H24="",K24="",L24=""),"",IFERROR(H24*K24*L24,"")))</f>
        <v/>
      </c>
      <c r="N24" s="15" t="n"/>
      <c r="O24" s="22" t="n"/>
      <c r="P24" s="22" t="n"/>
      <c r="Q24" s="23">
        <f>IF(A24="","",IF(OR(B24="",C24="",D24="",E24="",F24="",G24="",H24="",I24="",K24="",N24="",O24="",P24=""),"Revisar datos",IF(OR(E24&lt;=D24,F24&gt;D24),"Revisar fechas",IF(H24+I24&gt;G24,"Comprobar exceso",IF(AND(J24&gt;0,F24&lt;TODAY(),P24&lt;&gt;'Parámetros'!$E$6,P24&lt;&gt;'Parámetros'!$E$7),"Plazo vencido: comprobar",IF(AND(J24&gt;0,F24&lt;=TODAY()+'Parámetros'!$B$4,P24&lt;&gt;'Parámetros'!$E$6,P24&lt;&gt;'Parámetros'!$E$7),"Plazo próximo: comprobar",IF(AND(IFERROR(H24/G24,0)&gt;='Parámetros'!$B$5,P24&lt;&gt;'Parámetros'!$E$6,P24&lt;&gt;'Parámetros'!$E$7),"Uso alto: comprobar","Sin aviso")))))))</f>
        <v/>
      </c>
    </row>
    <row r="25" ht="31" customHeight="1">
      <c r="A25" s="15" t="n"/>
      <c r="B25" s="15" t="n"/>
      <c r="C25" s="15" t="n"/>
      <c r="D25" s="36" t="n"/>
      <c r="E25" s="36" t="n"/>
      <c r="F25" s="36" t="n"/>
      <c r="G25" s="37" t="n"/>
      <c r="H25" s="37" t="n"/>
      <c r="I25" s="37" t="n"/>
      <c r="J25" s="42">
        <f>IF(A25="","",MAX(0,G25-H25-I25))</f>
        <v/>
      </c>
      <c r="K25" s="39" t="n"/>
      <c r="L25" s="43">
        <f>IF(A25="","",IF(OR(D25="",E25=""),"",IFERROR(MAX(0,E25-D25),"")))</f>
        <v/>
      </c>
      <c r="M25" s="44">
        <f>IF(A25="","",IF(OR(H25="",K25="",L25=""),"",IFERROR(H25*K25*L25,"")))</f>
        <v/>
      </c>
      <c r="N25" s="15" t="n"/>
      <c r="O25" s="22" t="n"/>
      <c r="P25" s="22" t="n"/>
      <c r="Q25" s="27">
        <f>IF(A25="","",IF(OR(B25="",C25="",D25="",E25="",F25="",G25="",H25="",I25="",K25="",N25="",O25="",P25=""),"Revisar datos",IF(OR(E25&lt;=D25,F25&gt;D25),"Revisar fechas",IF(H25+I25&gt;G25,"Comprobar exceso",IF(AND(J25&gt;0,F25&lt;TODAY(),P25&lt;&gt;'Parámetros'!$E$6,P25&lt;&gt;'Parámetros'!$E$7),"Plazo vencido: comprobar",IF(AND(J25&gt;0,F25&lt;=TODAY()+'Parámetros'!$B$4,P25&lt;&gt;'Parámetros'!$E$6,P25&lt;&gt;'Parámetros'!$E$7),"Plazo próximo: comprobar",IF(AND(IFERROR(H25/G25,0)&gt;='Parámetros'!$B$5,P25&lt;&gt;'Parámetros'!$E$6,P25&lt;&gt;'Parámetros'!$E$7),"Uso alto: comprobar","Sin aviso")))))))</f>
        <v/>
      </c>
    </row>
    <row r="26" ht="31" customHeight="1">
      <c r="A26" s="15" t="n"/>
      <c r="B26" s="15" t="n"/>
      <c r="C26" s="15" t="n"/>
      <c r="D26" s="36" t="n"/>
      <c r="E26" s="36" t="n"/>
      <c r="F26" s="36" t="n"/>
      <c r="G26" s="37" t="n"/>
      <c r="H26" s="37" t="n"/>
      <c r="I26" s="37" t="n"/>
      <c r="J26" s="38">
        <f>IF(A26="","",MAX(0,G26-H26-I26))</f>
        <v/>
      </c>
      <c r="K26" s="39" t="n"/>
      <c r="L26" s="40">
        <f>IF(A26="","",IF(OR(D26="",E26=""),"",IFERROR(MAX(0,E26-D26),"")))</f>
        <v/>
      </c>
      <c r="M26" s="41">
        <f>IF(A26="","",IF(OR(H26="",K26="",L26=""),"",IFERROR(H26*K26*L26,"")))</f>
        <v/>
      </c>
      <c r="N26" s="15" t="n"/>
      <c r="O26" s="22" t="n"/>
      <c r="P26" s="22" t="n"/>
      <c r="Q26" s="23">
        <f>IF(A26="","",IF(OR(B26="",C26="",D26="",E26="",F26="",G26="",H26="",I26="",K26="",N26="",O26="",P26=""),"Revisar datos",IF(OR(E26&lt;=D26,F26&gt;D26),"Revisar fechas",IF(H26+I26&gt;G26,"Comprobar exceso",IF(AND(J26&gt;0,F26&lt;TODAY(),P26&lt;&gt;'Parámetros'!$E$6,P26&lt;&gt;'Parámetros'!$E$7),"Plazo vencido: comprobar",IF(AND(J26&gt;0,F26&lt;=TODAY()+'Parámetros'!$B$4,P26&lt;&gt;'Parámetros'!$E$6,P26&lt;&gt;'Parámetros'!$E$7),"Plazo próximo: comprobar",IF(AND(IFERROR(H26/G26,0)&gt;='Parámetros'!$B$5,P26&lt;&gt;'Parámetros'!$E$6,P26&lt;&gt;'Parámetros'!$E$7),"Uso alto: comprobar","Sin aviso")))))))</f>
        <v/>
      </c>
    </row>
    <row r="27" ht="31" customHeight="1">
      <c r="A27" s="15" t="n"/>
      <c r="B27" s="15" t="n"/>
      <c r="C27" s="15" t="n"/>
      <c r="D27" s="36" t="n"/>
      <c r="E27" s="36" t="n"/>
      <c r="F27" s="36" t="n"/>
      <c r="G27" s="37" t="n"/>
      <c r="H27" s="37" t="n"/>
      <c r="I27" s="37" t="n"/>
      <c r="J27" s="42">
        <f>IF(A27="","",MAX(0,G27-H27-I27))</f>
        <v/>
      </c>
      <c r="K27" s="39" t="n"/>
      <c r="L27" s="43">
        <f>IF(A27="","",IF(OR(D27="",E27=""),"",IFERROR(MAX(0,E27-D27),"")))</f>
        <v/>
      </c>
      <c r="M27" s="44">
        <f>IF(A27="","",IF(OR(H27="",K27="",L27=""),"",IFERROR(H27*K27*L27,"")))</f>
        <v/>
      </c>
      <c r="N27" s="15" t="n"/>
      <c r="O27" s="22" t="n"/>
      <c r="P27" s="22" t="n"/>
      <c r="Q27" s="27">
        <f>IF(A27="","",IF(OR(B27="",C27="",D27="",E27="",F27="",G27="",H27="",I27="",K27="",N27="",O27="",P27=""),"Revisar datos",IF(OR(E27&lt;=D27,F27&gt;D27),"Revisar fechas",IF(H27+I27&gt;G27,"Comprobar exceso",IF(AND(J27&gt;0,F27&lt;TODAY(),P27&lt;&gt;'Parámetros'!$E$6,P27&lt;&gt;'Parámetros'!$E$7),"Plazo vencido: comprobar",IF(AND(J27&gt;0,F27&lt;=TODAY()+'Parámetros'!$B$4,P27&lt;&gt;'Parámetros'!$E$6,P27&lt;&gt;'Parámetros'!$E$7),"Plazo próximo: comprobar",IF(AND(IFERROR(H27/G27,0)&gt;='Parámetros'!$B$5,P27&lt;&gt;'Parámetros'!$E$6,P27&lt;&gt;'Parámetros'!$E$7),"Uso alto: comprobar","Sin aviso")))))))</f>
        <v/>
      </c>
    </row>
    <row r="28" ht="31" customHeight="1">
      <c r="A28" s="15" t="n"/>
      <c r="B28" s="15" t="n"/>
      <c r="C28" s="15" t="n"/>
      <c r="D28" s="36" t="n"/>
      <c r="E28" s="36" t="n"/>
      <c r="F28" s="36" t="n"/>
      <c r="G28" s="37" t="n"/>
      <c r="H28" s="37" t="n"/>
      <c r="I28" s="37" t="n"/>
      <c r="J28" s="38">
        <f>IF(A28="","",MAX(0,G28-H28-I28))</f>
        <v/>
      </c>
      <c r="K28" s="39" t="n"/>
      <c r="L28" s="40">
        <f>IF(A28="","",IF(OR(D28="",E28=""),"",IFERROR(MAX(0,E28-D28),"")))</f>
        <v/>
      </c>
      <c r="M28" s="41">
        <f>IF(A28="","",IF(OR(H28="",K28="",L28=""),"",IFERROR(H28*K28*L28,"")))</f>
        <v/>
      </c>
      <c r="N28" s="15" t="n"/>
      <c r="O28" s="22" t="n"/>
      <c r="P28" s="22" t="n"/>
      <c r="Q28" s="23">
        <f>IF(A28="","",IF(OR(B28="",C28="",D28="",E28="",F28="",G28="",H28="",I28="",K28="",N28="",O28="",P28=""),"Revisar datos",IF(OR(E28&lt;=D28,F28&gt;D28),"Revisar fechas",IF(H28+I28&gt;G28,"Comprobar exceso",IF(AND(J28&gt;0,F28&lt;TODAY(),P28&lt;&gt;'Parámetros'!$E$6,P28&lt;&gt;'Parámetros'!$E$7),"Plazo vencido: comprobar",IF(AND(J28&gt;0,F28&lt;=TODAY()+'Parámetros'!$B$4,P28&lt;&gt;'Parámetros'!$E$6,P28&lt;&gt;'Parámetros'!$E$7),"Plazo próximo: comprobar",IF(AND(IFERROR(H28/G28,0)&gt;='Parámetros'!$B$5,P28&lt;&gt;'Parámetros'!$E$6,P28&lt;&gt;'Parámetros'!$E$7),"Uso alto: comprobar","Sin aviso")))))))</f>
        <v/>
      </c>
    </row>
    <row r="29" ht="31" customHeight="1">
      <c r="A29" s="15" t="n"/>
      <c r="B29" s="15" t="n"/>
      <c r="C29" s="15" t="n"/>
      <c r="D29" s="36" t="n"/>
      <c r="E29" s="36" t="n"/>
      <c r="F29" s="36" t="n"/>
      <c r="G29" s="37" t="n"/>
      <c r="H29" s="37" t="n"/>
      <c r="I29" s="37" t="n"/>
      <c r="J29" s="42">
        <f>IF(A29="","",MAX(0,G29-H29-I29))</f>
        <v/>
      </c>
      <c r="K29" s="39" t="n"/>
      <c r="L29" s="43">
        <f>IF(A29="","",IF(OR(D29="",E29=""),"",IFERROR(MAX(0,E29-D29),"")))</f>
        <v/>
      </c>
      <c r="M29" s="44">
        <f>IF(A29="","",IF(OR(H29="",K29="",L29=""),"",IFERROR(H29*K29*L29,"")))</f>
        <v/>
      </c>
      <c r="N29" s="15" t="n"/>
      <c r="O29" s="22" t="n"/>
      <c r="P29" s="22" t="n"/>
      <c r="Q29" s="27">
        <f>IF(A29="","",IF(OR(B29="",C29="",D29="",E29="",F29="",G29="",H29="",I29="",K29="",N29="",O29="",P29=""),"Revisar datos",IF(OR(E29&lt;=D29,F29&gt;D29),"Revisar fechas",IF(H29+I29&gt;G29,"Comprobar exceso",IF(AND(J29&gt;0,F29&lt;TODAY(),P29&lt;&gt;'Parámetros'!$E$6,P29&lt;&gt;'Parámetros'!$E$7),"Plazo vencido: comprobar",IF(AND(J29&gt;0,F29&lt;=TODAY()+'Parámetros'!$B$4,P29&lt;&gt;'Parámetros'!$E$6,P29&lt;&gt;'Parámetros'!$E$7),"Plazo próximo: comprobar",IF(AND(IFERROR(H29/G29,0)&gt;='Parámetros'!$B$5,P29&lt;&gt;'Parámetros'!$E$6,P29&lt;&gt;'Parámetros'!$E$7),"Uso alto: comprobar","Sin aviso")))))))</f>
        <v/>
      </c>
    </row>
    <row r="30" ht="31" customHeight="1">
      <c r="A30" s="15" t="n"/>
      <c r="B30" s="15" t="n"/>
      <c r="C30" s="15" t="n"/>
      <c r="D30" s="36" t="n"/>
      <c r="E30" s="36" t="n"/>
      <c r="F30" s="36" t="n"/>
      <c r="G30" s="37" t="n"/>
      <c r="H30" s="37" t="n"/>
      <c r="I30" s="37" t="n"/>
      <c r="J30" s="38">
        <f>IF(A30="","",MAX(0,G30-H30-I30))</f>
        <v/>
      </c>
      <c r="K30" s="39" t="n"/>
      <c r="L30" s="40">
        <f>IF(A30="","",IF(OR(D30="",E30=""),"",IFERROR(MAX(0,E30-D30),"")))</f>
        <v/>
      </c>
      <c r="M30" s="41">
        <f>IF(A30="","",IF(OR(H30="",K30="",L30=""),"",IFERROR(H30*K30*L30,"")))</f>
        <v/>
      </c>
      <c r="N30" s="15" t="n"/>
      <c r="O30" s="22" t="n"/>
      <c r="P30" s="22" t="n"/>
      <c r="Q30" s="23">
        <f>IF(A30="","",IF(OR(B30="",C30="",D30="",E30="",F30="",G30="",H30="",I30="",K30="",N30="",O30="",P30=""),"Revisar datos",IF(OR(E30&lt;=D30,F30&gt;D30),"Revisar fechas",IF(H30+I30&gt;G30,"Comprobar exceso",IF(AND(J30&gt;0,F30&lt;TODAY(),P30&lt;&gt;'Parámetros'!$E$6,P30&lt;&gt;'Parámetros'!$E$7),"Plazo vencido: comprobar",IF(AND(J30&gt;0,F30&lt;=TODAY()+'Parámetros'!$B$4,P30&lt;&gt;'Parámetros'!$E$6,P30&lt;&gt;'Parámetros'!$E$7),"Plazo próximo: comprobar",IF(AND(IFERROR(H30/G30,0)&gt;='Parámetros'!$B$5,P30&lt;&gt;'Parámetros'!$E$6,P30&lt;&gt;'Parámetros'!$E$7),"Uso alto: comprobar","Sin aviso")))))))</f>
        <v/>
      </c>
    </row>
    <row r="31" ht="31" customHeight="1">
      <c r="A31" s="15" t="n"/>
      <c r="B31" s="15" t="n"/>
      <c r="C31" s="15" t="n"/>
      <c r="D31" s="36" t="n"/>
      <c r="E31" s="36" t="n"/>
      <c r="F31" s="36" t="n"/>
      <c r="G31" s="37" t="n"/>
      <c r="H31" s="37" t="n"/>
      <c r="I31" s="37" t="n"/>
      <c r="J31" s="42">
        <f>IF(A31="","",MAX(0,G31-H31-I31))</f>
        <v/>
      </c>
      <c r="K31" s="39" t="n"/>
      <c r="L31" s="43">
        <f>IF(A31="","",IF(OR(D31="",E31=""),"",IFERROR(MAX(0,E31-D31),"")))</f>
        <v/>
      </c>
      <c r="M31" s="44">
        <f>IF(A31="","",IF(OR(H31="",K31="",L31=""),"",IFERROR(H31*K31*L31,"")))</f>
        <v/>
      </c>
      <c r="N31" s="15" t="n"/>
      <c r="O31" s="22" t="n"/>
      <c r="P31" s="22" t="n"/>
      <c r="Q31" s="27">
        <f>IF(A31="","",IF(OR(B31="",C31="",D31="",E31="",F31="",G31="",H31="",I31="",K31="",N31="",O31="",P31=""),"Revisar datos",IF(OR(E31&lt;=D31,F31&gt;D31),"Revisar fechas",IF(H31+I31&gt;G31,"Comprobar exceso",IF(AND(J31&gt;0,F31&lt;TODAY(),P31&lt;&gt;'Parámetros'!$E$6,P31&lt;&gt;'Parámetros'!$E$7),"Plazo vencido: comprobar",IF(AND(J31&gt;0,F31&lt;=TODAY()+'Parámetros'!$B$4,P31&lt;&gt;'Parámetros'!$E$6,P31&lt;&gt;'Parámetros'!$E$7),"Plazo próximo: comprobar",IF(AND(IFERROR(H31/G31,0)&gt;='Parámetros'!$B$5,P31&lt;&gt;'Parámetros'!$E$6,P31&lt;&gt;'Parámetros'!$E$7),"Uso alto: comprobar","Sin aviso")))))))</f>
        <v/>
      </c>
    </row>
    <row r="32" ht="31" customHeight="1">
      <c r="A32" s="15" t="n"/>
      <c r="B32" s="15" t="n"/>
      <c r="C32" s="15" t="n"/>
      <c r="D32" s="36" t="n"/>
      <c r="E32" s="36" t="n"/>
      <c r="F32" s="36" t="n"/>
      <c r="G32" s="37" t="n"/>
      <c r="H32" s="37" t="n"/>
      <c r="I32" s="37" t="n"/>
      <c r="J32" s="38">
        <f>IF(A32="","",MAX(0,G32-H32-I32))</f>
        <v/>
      </c>
      <c r="K32" s="39" t="n"/>
      <c r="L32" s="40">
        <f>IF(A32="","",IF(OR(D32="",E32=""),"",IFERROR(MAX(0,E32-D32),"")))</f>
        <v/>
      </c>
      <c r="M32" s="41">
        <f>IF(A32="","",IF(OR(H32="",K32="",L32=""),"",IFERROR(H32*K32*L32,"")))</f>
        <v/>
      </c>
      <c r="N32" s="15" t="n"/>
      <c r="O32" s="22" t="n"/>
      <c r="P32" s="22" t="n"/>
      <c r="Q32" s="23">
        <f>IF(A32="","",IF(OR(B32="",C32="",D32="",E32="",F32="",G32="",H32="",I32="",K32="",N32="",O32="",P32=""),"Revisar datos",IF(OR(E32&lt;=D32,F32&gt;D32),"Revisar fechas",IF(H32+I32&gt;G32,"Comprobar exceso",IF(AND(J32&gt;0,F32&lt;TODAY(),P32&lt;&gt;'Parámetros'!$E$6,P32&lt;&gt;'Parámetros'!$E$7),"Plazo vencido: comprobar",IF(AND(J32&gt;0,F32&lt;=TODAY()+'Parámetros'!$B$4,P32&lt;&gt;'Parámetros'!$E$6,P32&lt;&gt;'Parámetros'!$E$7),"Plazo próximo: comprobar",IF(AND(IFERROR(H32/G32,0)&gt;='Parámetros'!$B$5,P32&lt;&gt;'Parámetros'!$E$6,P32&lt;&gt;'Parámetros'!$E$7),"Uso alto: comprobar","Sin aviso")))))))</f>
        <v/>
      </c>
    </row>
    <row r="33" ht="31" customHeight="1">
      <c r="A33" s="15" t="n"/>
      <c r="B33" s="15" t="n"/>
      <c r="C33" s="15" t="n"/>
      <c r="D33" s="36" t="n"/>
      <c r="E33" s="36" t="n"/>
      <c r="F33" s="36" t="n"/>
      <c r="G33" s="37" t="n"/>
      <c r="H33" s="37" t="n"/>
      <c r="I33" s="37" t="n"/>
      <c r="J33" s="42">
        <f>IF(A33="","",MAX(0,G33-H33-I33))</f>
        <v/>
      </c>
      <c r="K33" s="39" t="n"/>
      <c r="L33" s="43">
        <f>IF(A33="","",IF(OR(D33="",E33=""),"",IFERROR(MAX(0,E33-D33),"")))</f>
        <v/>
      </c>
      <c r="M33" s="44">
        <f>IF(A33="","",IF(OR(H33="",K33="",L33=""),"",IFERROR(H33*K33*L33,"")))</f>
        <v/>
      </c>
      <c r="N33" s="15" t="n"/>
      <c r="O33" s="22" t="n"/>
      <c r="P33" s="22" t="n"/>
      <c r="Q33" s="27">
        <f>IF(A33="","",IF(OR(B33="",C33="",D33="",E33="",F33="",G33="",H33="",I33="",K33="",N33="",O33="",P33=""),"Revisar datos",IF(OR(E33&lt;=D33,F33&gt;D33),"Revisar fechas",IF(H33+I33&gt;G33,"Comprobar exceso",IF(AND(J33&gt;0,F33&lt;TODAY(),P33&lt;&gt;'Parámetros'!$E$6,P33&lt;&gt;'Parámetros'!$E$7),"Plazo vencido: comprobar",IF(AND(J33&gt;0,F33&lt;=TODAY()+'Parámetros'!$B$4,P33&lt;&gt;'Parámetros'!$E$6,P33&lt;&gt;'Parámetros'!$E$7),"Plazo próximo: comprobar",IF(AND(IFERROR(H33/G33,0)&gt;='Parámetros'!$B$5,P33&lt;&gt;'Parámetros'!$E$6,P33&lt;&gt;'Parámetros'!$E$7),"Uso alto: comprobar","Sin aviso")))))))</f>
        <v/>
      </c>
    </row>
    <row r="34" ht="31" customHeight="1">
      <c r="A34" s="15" t="n"/>
      <c r="B34" s="15" t="n"/>
      <c r="C34" s="15" t="n"/>
      <c r="D34" s="36" t="n"/>
      <c r="E34" s="36" t="n"/>
      <c r="F34" s="36" t="n"/>
      <c r="G34" s="37" t="n"/>
      <c r="H34" s="37" t="n"/>
      <c r="I34" s="37" t="n"/>
      <c r="J34" s="38">
        <f>IF(A34="","",MAX(0,G34-H34-I34))</f>
        <v/>
      </c>
      <c r="K34" s="39" t="n"/>
      <c r="L34" s="40">
        <f>IF(A34="","",IF(OR(D34="",E34=""),"",IFERROR(MAX(0,E34-D34),"")))</f>
        <v/>
      </c>
      <c r="M34" s="41">
        <f>IF(A34="","",IF(OR(H34="",K34="",L34=""),"",IFERROR(H34*K34*L34,"")))</f>
        <v/>
      </c>
      <c r="N34" s="15" t="n"/>
      <c r="O34" s="22" t="n"/>
      <c r="P34" s="22" t="n"/>
      <c r="Q34" s="23">
        <f>IF(A34="","",IF(OR(B34="",C34="",D34="",E34="",F34="",G34="",H34="",I34="",K34="",N34="",O34="",P34=""),"Revisar datos",IF(OR(E34&lt;=D34,F34&gt;D34),"Revisar fechas",IF(H34+I34&gt;G34,"Comprobar exceso",IF(AND(J34&gt;0,F34&lt;TODAY(),P34&lt;&gt;'Parámetros'!$E$6,P34&lt;&gt;'Parámetros'!$E$7),"Plazo vencido: comprobar",IF(AND(J34&gt;0,F34&lt;=TODAY()+'Parámetros'!$B$4,P34&lt;&gt;'Parámetros'!$E$6,P34&lt;&gt;'Parámetros'!$E$7),"Plazo próximo: comprobar",IF(AND(IFERROR(H34/G34,0)&gt;='Parámetros'!$B$5,P34&lt;&gt;'Parámetros'!$E$6,P34&lt;&gt;'Parámetros'!$E$7),"Uso alto: comprobar","Sin aviso")))))))</f>
        <v/>
      </c>
    </row>
    <row r="35" ht="31" customHeight="1">
      <c r="A35" s="15" t="n"/>
      <c r="B35" s="15" t="n"/>
      <c r="C35" s="15" t="n"/>
      <c r="D35" s="36" t="n"/>
      <c r="E35" s="36" t="n"/>
      <c r="F35" s="36" t="n"/>
      <c r="G35" s="37" t="n"/>
      <c r="H35" s="37" t="n"/>
      <c r="I35" s="37" t="n"/>
      <c r="J35" s="42">
        <f>IF(A35="","",MAX(0,G35-H35-I35))</f>
        <v/>
      </c>
      <c r="K35" s="39" t="n"/>
      <c r="L35" s="43">
        <f>IF(A35="","",IF(OR(D35="",E35=""),"",IFERROR(MAX(0,E35-D35),"")))</f>
        <v/>
      </c>
      <c r="M35" s="44">
        <f>IF(A35="","",IF(OR(H35="",K35="",L35=""),"",IFERROR(H35*K35*L35,"")))</f>
        <v/>
      </c>
      <c r="N35" s="15" t="n"/>
      <c r="O35" s="22" t="n"/>
      <c r="P35" s="22" t="n"/>
      <c r="Q35" s="27">
        <f>IF(A35="","",IF(OR(B35="",C35="",D35="",E35="",F35="",G35="",H35="",I35="",K35="",N35="",O35="",P35=""),"Revisar datos",IF(OR(E35&lt;=D35,F35&gt;D35),"Revisar fechas",IF(H35+I35&gt;G35,"Comprobar exceso",IF(AND(J35&gt;0,F35&lt;TODAY(),P35&lt;&gt;'Parámetros'!$E$6,P35&lt;&gt;'Parámetros'!$E$7),"Plazo vencido: comprobar",IF(AND(J35&gt;0,F35&lt;=TODAY()+'Parámetros'!$B$4,P35&lt;&gt;'Parámetros'!$E$6,P35&lt;&gt;'Parámetros'!$E$7),"Plazo próximo: comprobar",IF(AND(IFERROR(H35/G35,0)&gt;='Parámetros'!$B$5,P35&lt;&gt;'Parámetros'!$E$6,P35&lt;&gt;'Parámetros'!$E$7),"Uso alto: comprobar","Sin aviso")))))))</f>
        <v/>
      </c>
    </row>
    <row r="36" ht="31" customHeight="1">
      <c r="A36" s="15" t="n"/>
      <c r="B36" s="15" t="n"/>
      <c r="C36" s="15" t="n"/>
      <c r="D36" s="36" t="n"/>
      <c r="E36" s="36" t="n"/>
      <c r="F36" s="36" t="n"/>
      <c r="G36" s="37" t="n"/>
      <c r="H36" s="37" t="n"/>
      <c r="I36" s="37" t="n"/>
      <c r="J36" s="38">
        <f>IF(A36="","",MAX(0,G36-H36-I36))</f>
        <v/>
      </c>
      <c r="K36" s="39" t="n"/>
      <c r="L36" s="40">
        <f>IF(A36="","",IF(OR(D36="",E36=""),"",IFERROR(MAX(0,E36-D36),"")))</f>
        <v/>
      </c>
      <c r="M36" s="41">
        <f>IF(A36="","",IF(OR(H36="",K36="",L36=""),"",IFERROR(H36*K36*L36,"")))</f>
        <v/>
      </c>
      <c r="N36" s="15" t="n"/>
      <c r="O36" s="22" t="n"/>
      <c r="P36" s="22" t="n"/>
      <c r="Q36" s="23">
        <f>IF(A36="","",IF(OR(B36="",C36="",D36="",E36="",F36="",G36="",H36="",I36="",K36="",N36="",O36="",P36=""),"Revisar datos",IF(OR(E36&lt;=D36,F36&gt;D36),"Revisar fechas",IF(H36+I36&gt;G36,"Comprobar exceso",IF(AND(J36&gt;0,F36&lt;TODAY(),P36&lt;&gt;'Parámetros'!$E$6,P36&lt;&gt;'Parámetros'!$E$7),"Plazo vencido: comprobar",IF(AND(J36&gt;0,F36&lt;=TODAY()+'Parámetros'!$B$4,P36&lt;&gt;'Parámetros'!$E$6,P36&lt;&gt;'Parámetros'!$E$7),"Plazo próximo: comprobar",IF(AND(IFERROR(H36/G36,0)&gt;='Parámetros'!$B$5,P36&lt;&gt;'Parámetros'!$E$6,P36&lt;&gt;'Parámetros'!$E$7),"Uso alto: comprobar","Sin aviso")))))))</f>
        <v/>
      </c>
    </row>
    <row r="37" ht="31" customHeight="1">
      <c r="A37" s="15" t="n"/>
      <c r="B37" s="15" t="n"/>
      <c r="C37" s="15" t="n"/>
      <c r="D37" s="36" t="n"/>
      <c r="E37" s="36" t="n"/>
      <c r="F37" s="36" t="n"/>
      <c r="G37" s="37" t="n"/>
      <c r="H37" s="37" t="n"/>
      <c r="I37" s="37" t="n"/>
      <c r="J37" s="42">
        <f>IF(A37="","",MAX(0,G37-H37-I37))</f>
        <v/>
      </c>
      <c r="K37" s="39" t="n"/>
      <c r="L37" s="43">
        <f>IF(A37="","",IF(OR(D37="",E37=""),"",IFERROR(MAX(0,E37-D37),"")))</f>
        <v/>
      </c>
      <c r="M37" s="44">
        <f>IF(A37="","",IF(OR(H37="",K37="",L37=""),"",IFERROR(H37*K37*L37,"")))</f>
        <v/>
      </c>
      <c r="N37" s="15" t="n"/>
      <c r="O37" s="22" t="n"/>
      <c r="P37" s="22" t="n"/>
      <c r="Q37" s="27">
        <f>IF(A37="","",IF(OR(B37="",C37="",D37="",E37="",F37="",G37="",H37="",I37="",K37="",N37="",O37="",P37=""),"Revisar datos",IF(OR(E37&lt;=D37,F37&gt;D37),"Revisar fechas",IF(H37+I37&gt;G37,"Comprobar exceso",IF(AND(J37&gt;0,F37&lt;TODAY(),P37&lt;&gt;'Parámetros'!$E$6,P37&lt;&gt;'Parámetros'!$E$7),"Plazo vencido: comprobar",IF(AND(J37&gt;0,F37&lt;=TODAY()+'Parámetros'!$B$4,P37&lt;&gt;'Parámetros'!$E$6,P37&lt;&gt;'Parámetros'!$E$7),"Plazo próximo: comprobar",IF(AND(IFERROR(H37/G37,0)&gt;='Parámetros'!$B$5,P37&lt;&gt;'Parámetros'!$E$6,P37&lt;&gt;'Parámetros'!$E$7),"Uso alto: comprobar","Sin aviso")))))))</f>
        <v/>
      </c>
    </row>
    <row r="38" ht="31" customHeight="1">
      <c r="A38" s="15" t="n"/>
      <c r="B38" s="15" t="n"/>
      <c r="C38" s="15" t="n"/>
      <c r="D38" s="36" t="n"/>
      <c r="E38" s="36" t="n"/>
      <c r="F38" s="36" t="n"/>
      <c r="G38" s="37" t="n"/>
      <c r="H38" s="37" t="n"/>
      <c r="I38" s="37" t="n"/>
      <c r="J38" s="38">
        <f>IF(A38="","",MAX(0,G38-H38-I38))</f>
        <v/>
      </c>
      <c r="K38" s="39" t="n"/>
      <c r="L38" s="40">
        <f>IF(A38="","",IF(OR(D38="",E38=""),"",IFERROR(MAX(0,E38-D38),"")))</f>
        <v/>
      </c>
      <c r="M38" s="41">
        <f>IF(A38="","",IF(OR(H38="",K38="",L38=""),"",IFERROR(H38*K38*L38,"")))</f>
        <v/>
      </c>
      <c r="N38" s="15" t="n"/>
      <c r="O38" s="22" t="n"/>
      <c r="P38" s="22" t="n"/>
      <c r="Q38" s="23">
        <f>IF(A38="","",IF(OR(B38="",C38="",D38="",E38="",F38="",G38="",H38="",I38="",K38="",N38="",O38="",P38=""),"Revisar datos",IF(OR(E38&lt;=D38,F38&gt;D38),"Revisar fechas",IF(H38+I38&gt;G38,"Comprobar exceso",IF(AND(J38&gt;0,F38&lt;TODAY(),P38&lt;&gt;'Parámetros'!$E$6,P38&lt;&gt;'Parámetros'!$E$7),"Plazo vencido: comprobar",IF(AND(J38&gt;0,F38&lt;=TODAY()+'Parámetros'!$B$4,P38&lt;&gt;'Parámetros'!$E$6,P38&lt;&gt;'Parámetros'!$E$7),"Plazo próximo: comprobar",IF(AND(IFERROR(H38/G38,0)&gt;='Parámetros'!$B$5,P38&lt;&gt;'Parámetros'!$E$6,P38&lt;&gt;'Parámetros'!$E$7),"Uso alto: comprobar","Sin aviso")))))))</f>
        <v/>
      </c>
    </row>
    <row r="39" ht="31" customHeight="1">
      <c r="A39" s="15" t="n"/>
      <c r="B39" s="15" t="n"/>
      <c r="C39" s="15" t="n"/>
      <c r="D39" s="36" t="n"/>
      <c r="E39" s="36" t="n"/>
      <c r="F39" s="36" t="n"/>
      <c r="G39" s="37" t="n"/>
      <c r="H39" s="37" t="n"/>
      <c r="I39" s="37" t="n"/>
      <c r="J39" s="42">
        <f>IF(A39="","",MAX(0,G39-H39-I39))</f>
        <v/>
      </c>
      <c r="K39" s="39" t="n"/>
      <c r="L39" s="43">
        <f>IF(A39="","",IF(OR(D39="",E39=""),"",IFERROR(MAX(0,E39-D39),"")))</f>
        <v/>
      </c>
      <c r="M39" s="44">
        <f>IF(A39="","",IF(OR(H39="",K39="",L39=""),"",IFERROR(H39*K39*L39,"")))</f>
        <v/>
      </c>
      <c r="N39" s="15" t="n"/>
      <c r="O39" s="22" t="n"/>
      <c r="P39" s="22" t="n"/>
      <c r="Q39" s="27">
        <f>IF(A39="","",IF(OR(B39="",C39="",D39="",E39="",F39="",G39="",H39="",I39="",K39="",N39="",O39="",P39=""),"Revisar datos",IF(OR(E39&lt;=D39,F39&gt;D39),"Revisar fechas",IF(H39+I39&gt;G39,"Comprobar exceso",IF(AND(J39&gt;0,F39&lt;TODAY(),P39&lt;&gt;'Parámetros'!$E$6,P39&lt;&gt;'Parámetros'!$E$7),"Plazo vencido: comprobar",IF(AND(J39&gt;0,F39&lt;=TODAY()+'Parámetros'!$B$4,P39&lt;&gt;'Parámetros'!$E$6,P39&lt;&gt;'Parámetros'!$E$7),"Plazo próximo: comprobar",IF(AND(IFERROR(H39/G39,0)&gt;='Parámetros'!$B$5,P39&lt;&gt;'Parámetros'!$E$6,P39&lt;&gt;'Parámetros'!$E$7),"Uso alto: comprobar","Sin aviso")))))))</f>
        <v/>
      </c>
    </row>
    <row r="40" ht="31" customHeight="1">
      <c r="A40" s="15" t="n"/>
      <c r="B40" s="15" t="n"/>
      <c r="C40" s="15" t="n"/>
      <c r="D40" s="36" t="n"/>
      <c r="E40" s="36" t="n"/>
      <c r="F40" s="36" t="n"/>
      <c r="G40" s="37" t="n"/>
      <c r="H40" s="37" t="n"/>
      <c r="I40" s="37" t="n"/>
      <c r="J40" s="38">
        <f>IF(A40="","",MAX(0,G40-H40-I40))</f>
        <v/>
      </c>
      <c r="K40" s="39" t="n"/>
      <c r="L40" s="40">
        <f>IF(A40="","",IF(OR(D40="",E40=""),"",IFERROR(MAX(0,E40-D40),"")))</f>
        <v/>
      </c>
      <c r="M40" s="41">
        <f>IF(A40="","",IF(OR(H40="",K40="",L40=""),"",IFERROR(H40*K40*L40,"")))</f>
        <v/>
      </c>
      <c r="N40" s="15" t="n"/>
      <c r="O40" s="22" t="n"/>
      <c r="P40" s="22" t="n"/>
      <c r="Q40" s="23">
        <f>IF(A40="","",IF(OR(B40="",C40="",D40="",E40="",F40="",G40="",H40="",I40="",K40="",N40="",O40="",P40=""),"Revisar datos",IF(OR(E40&lt;=D40,F40&gt;D40),"Revisar fechas",IF(H40+I40&gt;G40,"Comprobar exceso",IF(AND(J40&gt;0,F40&lt;TODAY(),P40&lt;&gt;'Parámetros'!$E$6,P40&lt;&gt;'Parámetros'!$E$7),"Plazo vencido: comprobar",IF(AND(J40&gt;0,F40&lt;=TODAY()+'Parámetros'!$B$4,P40&lt;&gt;'Parámetros'!$E$6,P40&lt;&gt;'Parámetros'!$E$7),"Plazo próximo: comprobar",IF(AND(IFERROR(H40/G40,0)&gt;='Parámetros'!$B$5,P40&lt;&gt;'Parámetros'!$E$6,P40&lt;&gt;'Parámetros'!$E$7),"Uso alto: comprobar","Sin aviso")))))))</f>
        <v/>
      </c>
    </row>
    <row r="41" ht="31" customHeight="1">
      <c r="A41" s="15" t="n"/>
      <c r="B41" s="15" t="n"/>
      <c r="C41" s="15" t="n"/>
      <c r="D41" s="36" t="n"/>
      <c r="E41" s="36" t="n"/>
      <c r="F41" s="36" t="n"/>
      <c r="G41" s="37" t="n"/>
      <c r="H41" s="37" t="n"/>
      <c r="I41" s="37" t="n"/>
      <c r="J41" s="42">
        <f>IF(A41="","",MAX(0,G41-H41-I41))</f>
        <v/>
      </c>
      <c r="K41" s="39" t="n"/>
      <c r="L41" s="43">
        <f>IF(A41="","",IF(OR(D41="",E41=""),"",IFERROR(MAX(0,E41-D41),"")))</f>
        <v/>
      </c>
      <c r="M41" s="44">
        <f>IF(A41="","",IF(OR(H41="",K41="",L41=""),"",IFERROR(H41*K41*L41,"")))</f>
        <v/>
      </c>
      <c r="N41" s="15" t="n"/>
      <c r="O41" s="22" t="n"/>
      <c r="P41" s="22" t="n"/>
      <c r="Q41" s="27">
        <f>IF(A41="","",IF(OR(B41="",C41="",D41="",E41="",F41="",G41="",H41="",I41="",K41="",N41="",O41="",P41=""),"Revisar datos",IF(OR(E41&lt;=D41,F41&gt;D41),"Revisar fechas",IF(H41+I41&gt;G41,"Comprobar exceso",IF(AND(J41&gt;0,F41&lt;TODAY(),P41&lt;&gt;'Parámetros'!$E$6,P41&lt;&gt;'Parámetros'!$E$7),"Plazo vencido: comprobar",IF(AND(J41&gt;0,F41&lt;=TODAY()+'Parámetros'!$B$4,P41&lt;&gt;'Parámetros'!$E$6,P41&lt;&gt;'Parámetros'!$E$7),"Plazo próximo: comprobar",IF(AND(IFERROR(H41/G41,0)&gt;='Parámetros'!$B$5,P41&lt;&gt;'Parámetros'!$E$6,P41&lt;&gt;'Parámetros'!$E$7),"Uso alto: comprobar","Sin aviso")))))))</f>
        <v/>
      </c>
    </row>
    <row r="42" ht="31" customHeight="1">
      <c r="A42" s="15" t="n"/>
      <c r="B42" s="15" t="n"/>
      <c r="C42" s="15" t="n"/>
      <c r="D42" s="36" t="n"/>
      <c r="E42" s="36" t="n"/>
      <c r="F42" s="36" t="n"/>
      <c r="G42" s="37" t="n"/>
      <c r="H42" s="37" t="n"/>
      <c r="I42" s="37" t="n"/>
      <c r="J42" s="38">
        <f>IF(A42="","",MAX(0,G42-H42-I42))</f>
        <v/>
      </c>
      <c r="K42" s="39" t="n"/>
      <c r="L42" s="40">
        <f>IF(A42="","",IF(OR(D42="",E42=""),"",IFERROR(MAX(0,E42-D42),"")))</f>
        <v/>
      </c>
      <c r="M42" s="41">
        <f>IF(A42="","",IF(OR(H42="",K42="",L42=""),"",IFERROR(H42*K42*L42,"")))</f>
        <v/>
      </c>
      <c r="N42" s="15" t="n"/>
      <c r="O42" s="22" t="n"/>
      <c r="P42" s="22" t="n"/>
      <c r="Q42" s="23">
        <f>IF(A42="","",IF(OR(B42="",C42="",D42="",E42="",F42="",G42="",H42="",I42="",K42="",N42="",O42="",P42=""),"Revisar datos",IF(OR(E42&lt;=D42,F42&gt;D42),"Revisar fechas",IF(H42+I42&gt;G42,"Comprobar exceso",IF(AND(J42&gt;0,F42&lt;TODAY(),P42&lt;&gt;'Parámetros'!$E$6,P42&lt;&gt;'Parámetros'!$E$7),"Plazo vencido: comprobar",IF(AND(J42&gt;0,F42&lt;=TODAY()+'Parámetros'!$B$4,P42&lt;&gt;'Parámetros'!$E$6,P42&lt;&gt;'Parámetros'!$E$7),"Plazo próximo: comprobar",IF(AND(IFERROR(H42/G42,0)&gt;='Parámetros'!$B$5,P42&lt;&gt;'Parámetros'!$E$6,P42&lt;&gt;'Parámetros'!$E$7),"Uso alto: comprobar","Sin aviso")))))))</f>
        <v/>
      </c>
    </row>
    <row r="43" ht="31" customHeight="1">
      <c r="A43" s="15" t="n"/>
      <c r="B43" s="15" t="n"/>
      <c r="C43" s="15" t="n"/>
      <c r="D43" s="36" t="n"/>
      <c r="E43" s="36" t="n"/>
      <c r="F43" s="36" t="n"/>
      <c r="G43" s="37" t="n"/>
      <c r="H43" s="37" t="n"/>
      <c r="I43" s="37" t="n"/>
      <c r="J43" s="42">
        <f>IF(A43="","",MAX(0,G43-H43-I43))</f>
        <v/>
      </c>
      <c r="K43" s="39" t="n"/>
      <c r="L43" s="43">
        <f>IF(A43="","",IF(OR(D43="",E43=""),"",IFERROR(MAX(0,E43-D43),"")))</f>
        <v/>
      </c>
      <c r="M43" s="44">
        <f>IF(A43="","",IF(OR(H43="",K43="",L43=""),"",IFERROR(H43*K43*L43,"")))</f>
        <v/>
      </c>
      <c r="N43" s="15" t="n"/>
      <c r="O43" s="22" t="n"/>
      <c r="P43" s="22" t="n"/>
      <c r="Q43" s="27">
        <f>IF(A43="","",IF(OR(B43="",C43="",D43="",E43="",F43="",G43="",H43="",I43="",K43="",N43="",O43="",P43=""),"Revisar datos",IF(OR(E43&lt;=D43,F43&gt;D43),"Revisar fechas",IF(H43+I43&gt;G43,"Comprobar exceso",IF(AND(J43&gt;0,F43&lt;TODAY(),P43&lt;&gt;'Parámetros'!$E$6,P43&lt;&gt;'Parámetros'!$E$7),"Plazo vencido: comprobar",IF(AND(J43&gt;0,F43&lt;=TODAY()+'Parámetros'!$B$4,P43&lt;&gt;'Parámetros'!$E$6,P43&lt;&gt;'Parámetros'!$E$7),"Plazo próximo: comprobar",IF(AND(IFERROR(H43/G43,0)&gt;='Parámetros'!$B$5,P43&lt;&gt;'Parámetros'!$E$6,P43&lt;&gt;'Parámetros'!$E$7),"Uso alto: comprobar","Sin aviso")))))))</f>
        <v/>
      </c>
    </row>
    <row r="44" ht="31" customHeight="1">
      <c r="A44" s="15" t="n"/>
      <c r="B44" s="15" t="n"/>
      <c r="C44" s="15" t="n"/>
      <c r="D44" s="36" t="n"/>
      <c r="E44" s="36" t="n"/>
      <c r="F44" s="36" t="n"/>
      <c r="G44" s="37" t="n"/>
      <c r="H44" s="37" t="n"/>
      <c r="I44" s="37" t="n"/>
      <c r="J44" s="38">
        <f>IF(A44="","",MAX(0,G44-H44-I44))</f>
        <v/>
      </c>
      <c r="K44" s="39" t="n"/>
      <c r="L44" s="40">
        <f>IF(A44="","",IF(OR(D44="",E44=""),"",IFERROR(MAX(0,E44-D44),"")))</f>
        <v/>
      </c>
      <c r="M44" s="41">
        <f>IF(A44="","",IF(OR(H44="",K44="",L44=""),"",IFERROR(H44*K44*L44,"")))</f>
        <v/>
      </c>
      <c r="N44" s="15" t="n"/>
      <c r="O44" s="22" t="n"/>
      <c r="P44" s="22" t="n"/>
      <c r="Q44" s="23">
        <f>IF(A44="","",IF(OR(B44="",C44="",D44="",E44="",F44="",G44="",H44="",I44="",K44="",N44="",O44="",P44=""),"Revisar datos",IF(OR(E44&lt;=D44,F44&gt;D44),"Revisar fechas",IF(H44+I44&gt;G44,"Comprobar exceso",IF(AND(J44&gt;0,F44&lt;TODAY(),P44&lt;&gt;'Parámetros'!$E$6,P44&lt;&gt;'Parámetros'!$E$7),"Plazo vencido: comprobar",IF(AND(J44&gt;0,F44&lt;=TODAY()+'Parámetros'!$B$4,P44&lt;&gt;'Parámetros'!$E$6,P44&lt;&gt;'Parámetros'!$E$7),"Plazo próximo: comprobar",IF(AND(IFERROR(H44/G44,0)&gt;='Parámetros'!$B$5,P44&lt;&gt;'Parámetros'!$E$6,P44&lt;&gt;'Parámetros'!$E$7),"Uso alto: comprobar","Sin aviso")))))))</f>
        <v/>
      </c>
    </row>
    <row r="45" ht="31" customHeight="1">
      <c r="A45" s="15" t="n"/>
      <c r="B45" s="15" t="n"/>
      <c r="C45" s="15" t="n"/>
      <c r="D45" s="36" t="n"/>
      <c r="E45" s="36" t="n"/>
      <c r="F45" s="36" t="n"/>
      <c r="G45" s="37" t="n"/>
      <c r="H45" s="37" t="n"/>
      <c r="I45" s="37" t="n"/>
      <c r="J45" s="42">
        <f>IF(A45="","",MAX(0,G45-H45-I45))</f>
        <v/>
      </c>
      <c r="K45" s="39" t="n"/>
      <c r="L45" s="43">
        <f>IF(A45="","",IF(OR(D45="",E45=""),"",IFERROR(MAX(0,E45-D45),"")))</f>
        <v/>
      </c>
      <c r="M45" s="44">
        <f>IF(A45="","",IF(OR(H45="",K45="",L45=""),"",IFERROR(H45*K45*L45,"")))</f>
        <v/>
      </c>
      <c r="N45" s="15" t="n"/>
      <c r="O45" s="22" t="n"/>
      <c r="P45" s="22" t="n"/>
      <c r="Q45" s="27">
        <f>IF(A45="","",IF(OR(B45="",C45="",D45="",E45="",F45="",G45="",H45="",I45="",K45="",N45="",O45="",P45=""),"Revisar datos",IF(OR(E45&lt;=D45,F45&gt;D45),"Revisar fechas",IF(H45+I45&gt;G45,"Comprobar exceso",IF(AND(J45&gt;0,F45&lt;TODAY(),P45&lt;&gt;'Parámetros'!$E$6,P45&lt;&gt;'Parámetros'!$E$7),"Plazo vencido: comprobar",IF(AND(J45&gt;0,F45&lt;=TODAY()+'Parámetros'!$B$4,P45&lt;&gt;'Parámetros'!$E$6,P45&lt;&gt;'Parámetros'!$E$7),"Plazo próximo: comprobar",IF(AND(IFERROR(H45/G45,0)&gt;='Parámetros'!$B$5,P45&lt;&gt;'Parámetros'!$E$6,P45&lt;&gt;'Parámetros'!$E$7),"Uso alto: comprobar","Sin aviso")))))))</f>
        <v/>
      </c>
    </row>
    <row r="46" ht="31" customHeight="1">
      <c r="A46" s="15" t="n"/>
      <c r="B46" s="15" t="n"/>
      <c r="C46" s="15" t="n"/>
      <c r="D46" s="36" t="n"/>
      <c r="E46" s="36" t="n"/>
      <c r="F46" s="36" t="n"/>
      <c r="G46" s="37" t="n"/>
      <c r="H46" s="37" t="n"/>
      <c r="I46" s="37" t="n"/>
      <c r="J46" s="38">
        <f>IF(A46="","",MAX(0,G46-H46-I46))</f>
        <v/>
      </c>
      <c r="K46" s="39" t="n"/>
      <c r="L46" s="40">
        <f>IF(A46="","",IF(OR(D46="",E46=""),"",IFERROR(MAX(0,E46-D46),"")))</f>
        <v/>
      </c>
      <c r="M46" s="41">
        <f>IF(A46="","",IF(OR(H46="",K46="",L46=""),"",IFERROR(H46*K46*L46,"")))</f>
        <v/>
      </c>
      <c r="N46" s="15" t="n"/>
      <c r="O46" s="22" t="n"/>
      <c r="P46" s="22" t="n"/>
      <c r="Q46" s="23">
        <f>IF(A46="","",IF(OR(B46="",C46="",D46="",E46="",F46="",G46="",H46="",I46="",K46="",N46="",O46="",P46=""),"Revisar datos",IF(OR(E46&lt;=D46,F46&gt;D46),"Revisar fechas",IF(H46+I46&gt;G46,"Comprobar exceso",IF(AND(J46&gt;0,F46&lt;TODAY(),P46&lt;&gt;'Parámetros'!$E$6,P46&lt;&gt;'Parámetros'!$E$7),"Plazo vencido: comprobar",IF(AND(J46&gt;0,F46&lt;=TODAY()+'Parámetros'!$B$4,P46&lt;&gt;'Parámetros'!$E$6,P46&lt;&gt;'Parámetros'!$E$7),"Plazo próximo: comprobar",IF(AND(IFERROR(H46/G46,0)&gt;='Parámetros'!$B$5,P46&lt;&gt;'Parámetros'!$E$6,P46&lt;&gt;'Parámetros'!$E$7),"Uso alto: comprobar","Sin aviso")))))))</f>
        <v/>
      </c>
    </row>
    <row r="47" ht="31" customHeight="1">
      <c r="A47" s="15" t="n"/>
      <c r="B47" s="15" t="n"/>
      <c r="C47" s="15" t="n"/>
      <c r="D47" s="36" t="n"/>
      <c r="E47" s="36" t="n"/>
      <c r="F47" s="36" t="n"/>
      <c r="G47" s="37" t="n"/>
      <c r="H47" s="37" t="n"/>
      <c r="I47" s="37" t="n"/>
      <c r="J47" s="42">
        <f>IF(A47="","",MAX(0,G47-H47-I47))</f>
        <v/>
      </c>
      <c r="K47" s="39" t="n"/>
      <c r="L47" s="43">
        <f>IF(A47="","",IF(OR(D47="",E47=""),"",IFERROR(MAX(0,E47-D47),"")))</f>
        <v/>
      </c>
      <c r="M47" s="44">
        <f>IF(A47="","",IF(OR(H47="",K47="",L47=""),"",IFERROR(H47*K47*L47,"")))</f>
        <v/>
      </c>
      <c r="N47" s="15" t="n"/>
      <c r="O47" s="22" t="n"/>
      <c r="P47" s="22" t="n"/>
      <c r="Q47" s="27">
        <f>IF(A47="","",IF(OR(B47="",C47="",D47="",E47="",F47="",G47="",H47="",I47="",K47="",N47="",O47="",P47=""),"Revisar datos",IF(OR(E47&lt;=D47,F47&gt;D47),"Revisar fechas",IF(H47+I47&gt;G47,"Comprobar exceso",IF(AND(J47&gt;0,F47&lt;TODAY(),P47&lt;&gt;'Parámetros'!$E$6,P47&lt;&gt;'Parámetros'!$E$7),"Plazo vencido: comprobar",IF(AND(J47&gt;0,F47&lt;=TODAY()+'Parámetros'!$B$4,P47&lt;&gt;'Parámetros'!$E$6,P47&lt;&gt;'Parámetros'!$E$7),"Plazo próximo: comprobar",IF(AND(IFERROR(H47/G47,0)&gt;='Parámetros'!$B$5,P47&lt;&gt;'Parámetros'!$E$6,P47&lt;&gt;'Parámetros'!$E$7),"Uso alto: comprobar","Sin aviso")))))))</f>
        <v/>
      </c>
    </row>
    <row r="48" ht="31" customHeight="1">
      <c r="A48" s="15" t="n"/>
      <c r="B48" s="15" t="n"/>
      <c r="C48" s="15" t="n"/>
      <c r="D48" s="36" t="n"/>
      <c r="E48" s="36" t="n"/>
      <c r="F48" s="36" t="n"/>
      <c r="G48" s="37" t="n"/>
      <c r="H48" s="37" t="n"/>
      <c r="I48" s="37" t="n"/>
      <c r="J48" s="38">
        <f>IF(A48="","",MAX(0,G48-H48-I48))</f>
        <v/>
      </c>
      <c r="K48" s="39" t="n"/>
      <c r="L48" s="40">
        <f>IF(A48="","",IF(OR(D48="",E48=""),"",IFERROR(MAX(0,E48-D48),"")))</f>
        <v/>
      </c>
      <c r="M48" s="41">
        <f>IF(A48="","",IF(OR(H48="",K48="",L48=""),"",IFERROR(H48*K48*L48,"")))</f>
        <v/>
      </c>
      <c r="N48" s="15" t="n"/>
      <c r="O48" s="22" t="n"/>
      <c r="P48" s="22" t="n"/>
      <c r="Q48" s="23">
        <f>IF(A48="","",IF(OR(B48="",C48="",D48="",E48="",F48="",G48="",H48="",I48="",K48="",N48="",O48="",P48=""),"Revisar datos",IF(OR(E48&lt;=D48,F48&gt;D48),"Revisar fechas",IF(H48+I48&gt;G48,"Comprobar exceso",IF(AND(J48&gt;0,F48&lt;TODAY(),P48&lt;&gt;'Parámetros'!$E$6,P48&lt;&gt;'Parámetros'!$E$7),"Plazo vencido: comprobar",IF(AND(J48&gt;0,F48&lt;=TODAY()+'Parámetros'!$B$4,P48&lt;&gt;'Parámetros'!$E$6,P48&lt;&gt;'Parámetros'!$E$7),"Plazo próximo: comprobar",IF(AND(IFERROR(H48/G48,0)&gt;='Parámetros'!$B$5,P48&lt;&gt;'Parámetros'!$E$6,P48&lt;&gt;'Parámetros'!$E$7),"Uso alto: comprobar","Sin aviso")))))))</f>
        <v/>
      </c>
    </row>
    <row r="49" ht="31" customHeight="1">
      <c r="A49" s="15" t="n"/>
      <c r="B49" s="15" t="n"/>
      <c r="C49" s="15" t="n"/>
      <c r="D49" s="36" t="n"/>
      <c r="E49" s="36" t="n"/>
      <c r="F49" s="36" t="n"/>
      <c r="G49" s="37" t="n"/>
      <c r="H49" s="37" t="n"/>
      <c r="I49" s="37" t="n"/>
      <c r="J49" s="42">
        <f>IF(A49="","",MAX(0,G49-H49-I49))</f>
        <v/>
      </c>
      <c r="K49" s="39" t="n"/>
      <c r="L49" s="43">
        <f>IF(A49="","",IF(OR(D49="",E49=""),"",IFERROR(MAX(0,E49-D49),"")))</f>
        <v/>
      </c>
      <c r="M49" s="44">
        <f>IF(A49="","",IF(OR(H49="",K49="",L49=""),"",IFERROR(H49*K49*L49,"")))</f>
        <v/>
      </c>
      <c r="N49" s="15" t="n"/>
      <c r="O49" s="22" t="n"/>
      <c r="P49" s="22" t="n"/>
      <c r="Q49" s="27">
        <f>IF(A49="","",IF(OR(B49="",C49="",D49="",E49="",F49="",G49="",H49="",I49="",K49="",N49="",O49="",P49=""),"Revisar datos",IF(OR(E49&lt;=D49,F49&gt;D49),"Revisar fechas",IF(H49+I49&gt;G49,"Comprobar exceso",IF(AND(J49&gt;0,F49&lt;TODAY(),P49&lt;&gt;'Parámetros'!$E$6,P49&lt;&gt;'Parámetros'!$E$7),"Plazo vencido: comprobar",IF(AND(J49&gt;0,F49&lt;=TODAY()+'Parámetros'!$B$4,P49&lt;&gt;'Parámetros'!$E$6,P49&lt;&gt;'Parámetros'!$E$7),"Plazo próximo: comprobar",IF(AND(IFERROR(H49/G49,0)&gt;='Parámetros'!$B$5,P49&lt;&gt;'Parámetros'!$E$6,P49&lt;&gt;'Parámetros'!$E$7),"Uso alto: comprobar","Sin aviso")))))))</f>
        <v/>
      </c>
    </row>
    <row r="50" ht="31" customHeight="1">
      <c r="A50" s="15" t="n"/>
      <c r="B50" s="15" t="n"/>
      <c r="C50" s="15" t="n"/>
      <c r="D50" s="36" t="n"/>
      <c r="E50" s="36" t="n"/>
      <c r="F50" s="36" t="n"/>
      <c r="G50" s="37" t="n"/>
      <c r="H50" s="37" t="n"/>
      <c r="I50" s="37" t="n"/>
      <c r="J50" s="38">
        <f>IF(A50="","",MAX(0,G50-H50-I50))</f>
        <v/>
      </c>
      <c r="K50" s="39" t="n"/>
      <c r="L50" s="40">
        <f>IF(A50="","",IF(OR(D50="",E50=""),"",IFERROR(MAX(0,E50-D50),"")))</f>
        <v/>
      </c>
      <c r="M50" s="41">
        <f>IF(A50="","",IF(OR(H50="",K50="",L50=""),"",IFERROR(H50*K50*L50,"")))</f>
        <v/>
      </c>
      <c r="N50" s="15" t="n"/>
      <c r="O50" s="22" t="n"/>
      <c r="P50" s="22" t="n"/>
      <c r="Q50" s="23">
        <f>IF(A50="","",IF(OR(B50="",C50="",D50="",E50="",F50="",G50="",H50="",I50="",K50="",N50="",O50="",P50=""),"Revisar datos",IF(OR(E50&lt;=D50,F50&gt;D50),"Revisar fechas",IF(H50+I50&gt;G50,"Comprobar exceso",IF(AND(J50&gt;0,F50&lt;TODAY(),P50&lt;&gt;'Parámetros'!$E$6,P50&lt;&gt;'Parámetros'!$E$7),"Plazo vencido: comprobar",IF(AND(J50&gt;0,F50&lt;=TODAY()+'Parámetros'!$B$4,P50&lt;&gt;'Parámetros'!$E$6,P50&lt;&gt;'Parámetros'!$E$7),"Plazo próximo: comprobar",IF(AND(IFERROR(H50/G50,0)&gt;='Parámetros'!$B$5,P50&lt;&gt;'Parámetros'!$E$6,P50&lt;&gt;'Parámetros'!$E$7),"Uso alto: comprobar","Sin aviso")))))))</f>
        <v/>
      </c>
    </row>
    <row r="51" ht="31" customHeight="1">
      <c r="A51" s="15" t="n"/>
      <c r="B51" s="15" t="n"/>
      <c r="C51" s="15" t="n"/>
      <c r="D51" s="36" t="n"/>
      <c r="E51" s="36" t="n"/>
      <c r="F51" s="36" t="n"/>
      <c r="G51" s="37" t="n"/>
      <c r="H51" s="37" t="n"/>
      <c r="I51" s="37" t="n"/>
      <c r="J51" s="42">
        <f>IF(A51="","",MAX(0,G51-H51-I51))</f>
        <v/>
      </c>
      <c r="K51" s="39" t="n"/>
      <c r="L51" s="43">
        <f>IF(A51="","",IF(OR(D51="",E51=""),"",IFERROR(MAX(0,E51-D51),"")))</f>
        <v/>
      </c>
      <c r="M51" s="44">
        <f>IF(A51="","",IF(OR(H51="",K51="",L51=""),"",IFERROR(H51*K51*L51,"")))</f>
        <v/>
      </c>
      <c r="N51" s="15" t="n"/>
      <c r="O51" s="22" t="n"/>
      <c r="P51" s="22" t="n"/>
      <c r="Q51" s="27">
        <f>IF(A51="","",IF(OR(B51="",C51="",D51="",E51="",F51="",G51="",H51="",I51="",K51="",N51="",O51="",P51=""),"Revisar datos",IF(OR(E51&lt;=D51,F51&gt;D51),"Revisar fechas",IF(H51+I51&gt;G51,"Comprobar exceso",IF(AND(J51&gt;0,F51&lt;TODAY(),P51&lt;&gt;'Parámetros'!$E$6,P51&lt;&gt;'Parámetros'!$E$7),"Plazo vencido: comprobar",IF(AND(J51&gt;0,F51&lt;=TODAY()+'Parámetros'!$B$4,P51&lt;&gt;'Parámetros'!$E$6,P51&lt;&gt;'Parámetros'!$E$7),"Plazo próximo: comprobar",IF(AND(IFERROR(H51/G51,0)&gt;='Parámetros'!$B$5,P51&lt;&gt;'Parámetros'!$E$6,P51&lt;&gt;'Parámetros'!$E$7),"Uso alto: comprobar","Sin aviso")))))))</f>
        <v/>
      </c>
    </row>
    <row r="52" ht="31" customHeight="1">
      <c r="A52" s="15" t="n"/>
      <c r="B52" s="15" t="n"/>
      <c r="C52" s="15" t="n"/>
      <c r="D52" s="36" t="n"/>
      <c r="E52" s="36" t="n"/>
      <c r="F52" s="36" t="n"/>
      <c r="G52" s="37" t="n"/>
      <c r="H52" s="37" t="n"/>
      <c r="I52" s="37" t="n"/>
      <c r="J52" s="38">
        <f>IF(A52="","",MAX(0,G52-H52-I52))</f>
        <v/>
      </c>
      <c r="K52" s="39" t="n"/>
      <c r="L52" s="40">
        <f>IF(A52="","",IF(OR(D52="",E52=""),"",IFERROR(MAX(0,E52-D52),"")))</f>
        <v/>
      </c>
      <c r="M52" s="41">
        <f>IF(A52="","",IF(OR(H52="",K52="",L52=""),"",IFERROR(H52*K52*L52,"")))</f>
        <v/>
      </c>
      <c r="N52" s="15" t="n"/>
      <c r="O52" s="22" t="n"/>
      <c r="P52" s="22" t="n"/>
      <c r="Q52" s="23">
        <f>IF(A52="","",IF(OR(B52="",C52="",D52="",E52="",F52="",G52="",H52="",I52="",K52="",N52="",O52="",P52=""),"Revisar datos",IF(OR(E52&lt;=D52,F52&gt;D52),"Revisar fechas",IF(H52+I52&gt;G52,"Comprobar exceso",IF(AND(J52&gt;0,F52&lt;TODAY(),P52&lt;&gt;'Parámetros'!$E$6,P52&lt;&gt;'Parámetros'!$E$7),"Plazo vencido: comprobar",IF(AND(J52&gt;0,F52&lt;=TODAY()+'Parámetros'!$B$4,P52&lt;&gt;'Parámetros'!$E$6,P52&lt;&gt;'Parámetros'!$E$7),"Plazo próximo: comprobar",IF(AND(IFERROR(H52/G52,0)&gt;='Parámetros'!$B$5,P52&lt;&gt;'Parámetros'!$E$6,P52&lt;&gt;'Parámetros'!$E$7),"Uso alto: comprobar","Sin aviso")))))))</f>
        <v/>
      </c>
    </row>
    <row r="53" ht="31" customHeight="1">
      <c r="A53" s="15" t="n"/>
      <c r="B53" s="15" t="n"/>
      <c r="C53" s="15" t="n"/>
      <c r="D53" s="36" t="n"/>
      <c r="E53" s="36" t="n"/>
      <c r="F53" s="36" t="n"/>
      <c r="G53" s="37" t="n"/>
      <c r="H53" s="37" t="n"/>
      <c r="I53" s="37" t="n"/>
      <c r="J53" s="42">
        <f>IF(A53="","",MAX(0,G53-H53-I53))</f>
        <v/>
      </c>
      <c r="K53" s="39" t="n"/>
      <c r="L53" s="43">
        <f>IF(A53="","",IF(OR(D53="",E53=""),"",IFERROR(MAX(0,E53-D53),"")))</f>
        <v/>
      </c>
      <c r="M53" s="44">
        <f>IF(A53="","",IF(OR(H53="",K53="",L53=""),"",IFERROR(H53*K53*L53,"")))</f>
        <v/>
      </c>
      <c r="N53" s="15" t="n"/>
      <c r="O53" s="22" t="n"/>
      <c r="P53" s="22" t="n"/>
      <c r="Q53" s="27">
        <f>IF(A53="","",IF(OR(B53="",C53="",D53="",E53="",F53="",G53="",H53="",I53="",K53="",N53="",O53="",P53=""),"Revisar datos",IF(OR(E53&lt;=D53,F53&gt;D53),"Revisar fechas",IF(H53+I53&gt;G53,"Comprobar exceso",IF(AND(J53&gt;0,F53&lt;TODAY(),P53&lt;&gt;'Parámetros'!$E$6,P53&lt;&gt;'Parámetros'!$E$7),"Plazo vencido: comprobar",IF(AND(J53&gt;0,F53&lt;=TODAY()+'Parámetros'!$B$4,P53&lt;&gt;'Parámetros'!$E$6,P53&lt;&gt;'Parámetros'!$E$7),"Plazo próximo: comprobar",IF(AND(IFERROR(H53/G53,0)&gt;='Parámetros'!$B$5,P53&lt;&gt;'Parámetros'!$E$6,P53&lt;&gt;'Parámetros'!$E$7),"Uso alto: comprobar","Sin aviso")))))))</f>
        <v/>
      </c>
    </row>
    <row r="54" ht="31" customHeight="1">
      <c r="A54" s="15" t="n"/>
      <c r="B54" s="15" t="n"/>
      <c r="C54" s="15" t="n"/>
      <c r="D54" s="36" t="n"/>
      <c r="E54" s="36" t="n"/>
      <c r="F54" s="36" t="n"/>
      <c r="G54" s="37" t="n"/>
      <c r="H54" s="37" t="n"/>
      <c r="I54" s="37" t="n"/>
      <c r="J54" s="38">
        <f>IF(A54="","",MAX(0,G54-H54-I54))</f>
        <v/>
      </c>
      <c r="K54" s="39" t="n"/>
      <c r="L54" s="40">
        <f>IF(A54="","",IF(OR(D54="",E54=""),"",IFERROR(MAX(0,E54-D54),"")))</f>
        <v/>
      </c>
      <c r="M54" s="41">
        <f>IF(A54="","",IF(OR(H54="",K54="",L54=""),"",IFERROR(H54*K54*L54,"")))</f>
        <v/>
      </c>
      <c r="N54" s="15" t="n"/>
      <c r="O54" s="22" t="n"/>
      <c r="P54" s="22" t="n"/>
      <c r="Q54" s="23">
        <f>IF(A54="","",IF(OR(B54="",C54="",D54="",E54="",F54="",G54="",H54="",I54="",K54="",N54="",O54="",P54=""),"Revisar datos",IF(OR(E54&lt;=D54,F54&gt;D54),"Revisar fechas",IF(H54+I54&gt;G54,"Comprobar exceso",IF(AND(J54&gt;0,F54&lt;TODAY(),P54&lt;&gt;'Parámetros'!$E$6,P54&lt;&gt;'Parámetros'!$E$7),"Plazo vencido: comprobar",IF(AND(J54&gt;0,F54&lt;=TODAY()+'Parámetros'!$B$4,P54&lt;&gt;'Parámetros'!$E$6,P54&lt;&gt;'Parámetros'!$E$7),"Plazo próximo: comprobar",IF(AND(IFERROR(H54/G54,0)&gt;='Parámetros'!$B$5,P54&lt;&gt;'Parámetros'!$E$6,P54&lt;&gt;'Parámetros'!$E$7),"Uso alto: comprobar","Sin aviso")))))))</f>
        <v/>
      </c>
    </row>
    <row r="55" ht="31" customHeight="1">
      <c r="A55" s="15" t="n"/>
      <c r="B55" s="15" t="n"/>
      <c r="C55" s="15" t="n"/>
      <c r="D55" s="36" t="n"/>
      <c r="E55" s="36" t="n"/>
      <c r="F55" s="36" t="n"/>
      <c r="G55" s="37" t="n"/>
      <c r="H55" s="37" t="n"/>
      <c r="I55" s="37" t="n"/>
      <c r="J55" s="42">
        <f>IF(A55="","",MAX(0,G55-H55-I55))</f>
        <v/>
      </c>
      <c r="K55" s="39" t="n"/>
      <c r="L55" s="43">
        <f>IF(A55="","",IF(OR(D55="",E55=""),"",IFERROR(MAX(0,E55-D55),"")))</f>
        <v/>
      </c>
      <c r="M55" s="44">
        <f>IF(A55="","",IF(OR(H55="",K55="",L55=""),"",IFERROR(H55*K55*L55,"")))</f>
        <v/>
      </c>
      <c r="N55" s="15" t="n"/>
      <c r="O55" s="22" t="n"/>
      <c r="P55" s="22" t="n"/>
      <c r="Q55" s="27">
        <f>IF(A55="","",IF(OR(B55="",C55="",D55="",E55="",F55="",G55="",H55="",I55="",K55="",N55="",O55="",P55=""),"Revisar datos",IF(OR(E55&lt;=D55,F55&gt;D55),"Revisar fechas",IF(H55+I55&gt;G55,"Comprobar exceso",IF(AND(J55&gt;0,F55&lt;TODAY(),P55&lt;&gt;'Parámetros'!$E$6,P55&lt;&gt;'Parámetros'!$E$7),"Plazo vencido: comprobar",IF(AND(J55&gt;0,F55&lt;=TODAY()+'Parámetros'!$B$4,P55&lt;&gt;'Parámetros'!$E$6,P55&lt;&gt;'Parámetros'!$E$7),"Plazo próximo: comprobar",IF(AND(IFERROR(H55/G55,0)&gt;='Parámetros'!$B$5,P55&lt;&gt;'Parámetros'!$E$6,P55&lt;&gt;'Parámetros'!$E$7),"Uso alto: comprobar","Sin aviso")))))))</f>
        <v/>
      </c>
    </row>
    <row r="56" ht="31" customHeight="1">
      <c r="A56" s="15" t="n"/>
      <c r="B56" s="15" t="n"/>
      <c r="C56" s="15" t="n"/>
      <c r="D56" s="36" t="n"/>
      <c r="E56" s="36" t="n"/>
      <c r="F56" s="36" t="n"/>
      <c r="G56" s="37" t="n"/>
      <c r="H56" s="37" t="n"/>
      <c r="I56" s="37" t="n"/>
      <c r="J56" s="38">
        <f>IF(A56="","",MAX(0,G56-H56-I56))</f>
        <v/>
      </c>
      <c r="K56" s="39" t="n"/>
      <c r="L56" s="40">
        <f>IF(A56="","",IF(OR(D56="",E56=""),"",IFERROR(MAX(0,E56-D56),"")))</f>
        <v/>
      </c>
      <c r="M56" s="41">
        <f>IF(A56="","",IF(OR(H56="",K56="",L56=""),"",IFERROR(H56*K56*L56,"")))</f>
        <v/>
      </c>
      <c r="N56" s="15" t="n"/>
      <c r="O56" s="22" t="n"/>
      <c r="P56" s="22" t="n"/>
      <c r="Q56" s="23">
        <f>IF(A56="","",IF(OR(B56="",C56="",D56="",E56="",F56="",G56="",H56="",I56="",K56="",N56="",O56="",P56=""),"Revisar datos",IF(OR(E56&lt;=D56,F56&gt;D56),"Revisar fechas",IF(H56+I56&gt;G56,"Comprobar exceso",IF(AND(J56&gt;0,F56&lt;TODAY(),P56&lt;&gt;'Parámetros'!$E$6,P56&lt;&gt;'Parámetros'!$E$7),"Plazo vencido: comprobar",IF(AND(J56&gt;0,F56&lt;=TODAY()+'Parámetros'!$B$4,P56&lt;&gt;'Parámetros'!$E$6,P56&lt;&gt;'Parámetros'!$E$7),"Plazo próximo: comprobar",IF(AND(IFERROR(H56/G56,0)&gt;='Parámetros'!$B$5,P56&lt;&gt;'Parámetros'!$E$6,P56&lt;&gt;'Parámetros'!$E$7),"Uso alto: comprobar","Sin aviso")))))))</f>
        <v/>
      </c>
    </row>
    <row r="57" ht="31" customHeight="1">
      <c r="A57" s="15" t="n"/>
      <c r="B57" s="15" t="n"/>
      <c r="C57" s="15" t="n"/>
      <c r="D57" s="36" t="n"/>
      <c r="E57" s="36" t="n"/>
      <c r="F57" s="36" t="n"/>
      <c r="G57" s="37" t="n"/>
      <c r="H57" s="37" t="n"/>
      <c r="I57" s="37" t="n"/>
      <c r="J57" s="42">
        <f>IF(A57="","",MAX(0,G57-H57-I57))</f>
        <v/>
      </c>
      <c r="K57" s="39" t="n"/>
      <c r="L57" s="43">
        <f>IF(A57="","",IF(OR(D57="",E57=""),"",IFERROR(MAX(0,E57-D57),"")))</f>
        <v/>
      </c>
      <c r="M57" s="44">
        <f>IF(A57="","",IF(OR(H57="",K57="",L57=""),"",IFERROR(H57*K57*L57,"")))</f>
        <v/>
      </c>
      <c r="N57" s="15" t="n"/>
      <c r="O57" s="22" t="n"/>
      <c r="P57" s="22" t="n"/>
      <c r="Q57" s="27">
        <f>IF(A57="","",IF(OR(B57="",C57="",D57="",E57="",F57="",G57="",H57="",I57="",K57="",N57="",O57="",P57=""),"Revisar datos",IF(OR(E57&lt;=D57,F57&gt;D57),"Revisar fechas",IF(H57+I57&gt;G57,"Comprobar exceso",IF(AND(J57&gt;0,F57&lt;TODAY(),P57&lt;&gt;'Parámetros'!$E$6,P57&lt;&gt;'Parámetros'!$E$7),"Plazo vencido: comprobar",IF(AND(J57&gt;0,F57&lt;=TODAY()+'Parámetros'!$B$4,P57&lt;&gt;'Parámetros'!$E$6,P57&lt;&gt;'Parámetros'!$E$7),"Plazo próximo: comprobar",IF(AND(IFERROR(H57/G57,0)&gt;='Parámetros'!$B$5,P57&lt;&gt;'Parámetros'!$E$6,P57&lt;&gt;'Parámetros'!$E$7),"Uso alto: comprobar","Sin aviso")))))))</f>
        <v/>
      </c>
    </row>
    <row r="58" ht="31" customHeight="1">
      <c r="A58" s="15" t="n"/>
      <c r="B58" s="15" t="n"/>
      <c r="C58" s="15" t="n"/>
      <c r="D58" s="36" t="n"/>
      <c r="E58" s="36" t="n"/>
      <c r="F58" s="36" t="n"/>
      <c r="G58" s="37" t="n"/>
      <c r="H58" s="37" t="n"/>
      <c r="I58" s="37" t="n"/>
      <c r="J58" s="38">
        <f>IF(A58="","",MAX(0,G58-H58-I58))</f>
        <v/>
      </c>
      <c r="K58" s="39" t="n"/>
      <c r="L58" s="40">
        <f>IF(A58="","",IF(OR(D58="",E58=""),"",IFERROR(MAX(0,E58-D58),"")))</f>
        <v/>
      </c>
      <c r="M58" s="41">
        <f>IF(A58="","",IF(OR(H58="",K58="",L58=""),"",IFERROR(H58*K58*L58,"")))</f>
        <v/>
      </c>
      <c r="N58" s="15" t="n"/>
      <c r="O58" s="22" t="n"/>
      <c r="P58" s="22" t="n"/>
      <c r="Q58" s="23">
        <f>IF(A58="","",IF(OR(B58="",C58="",D58="",E58="",F58="",G58="",H58="",I58="",K58="",N58="",O58="",P58=""),"Revisar datos",IF(OR(E58&lt;=D58,F58&gt;D58),"Revisar fechas",IF(H58+I58&gt;G58,"Comprobar exceso",IF(AND(J58&gt;0,F58&lt;TODAY(),P58&lt;&gt;'Parámetros'!$E$6,P58&lt;&gt;'Parámetros'!$E$7),"Plazo vencido: comprobar",IF(AND(J58&gt;0,F58&lt;=TODAY()+'Parámetros'!$B$4,P58&lt;&gt;'Parámetros'!$E$6,P58&lt;&gt;'Parámetros'!$E$7),"Plazo próximo: comprobar",IF(AND(IFERROR(H58/G58,0)&gt;='Parámetros'!$B$5,P58&lt;&gt;'Parámetros'!$E$6,P58&lt;&gt;'Parámetros'!$E$7),"Uso alto: comprobar","Sin aviso")))))))</f>
        <v/>
      </c>
    </row>
    <row r="59" ht="31" customHeight="1">
      <c r="A59" s="15" t="n"/>
      <c r="B59" s="15" t="n"/>
      <c r="C59" s="15" t="n"/>
      <c r="D59" s="36" t="n"/>
      <c r="E59" s="36" t="n"/>
      <c r="F59" s="36" t="n"/>
      <c r="G59" s="37" t="n"/>
      <c r="H59" s="37" t="n"/>
      <c r="I59" s="37" t="n"/>
      <c r="J59" s="42">
        <f>IF(A59="","",MAX(0,G59-H59-I59))</f>
        <v/>
      </c>
      <c r="K59" s="39" t="n"/>
      <c r="L59" s="43">
        <f>IF(A59="","",IF(OR(D59="",E59=""),"",IFERROR(MAX(0,E59-D59),"")))</f>
        <v/>
      </c>
      <c r="M59" s="44">
        <f>IF(A59="","",IF(OR(H59="",K59="",L59=""),"",IFERROR(H59*K59*L59,"")))</f>
        <v/>
      </c>
      <c r="N59" s="15" t="n"/>
      <c r="O59" s="22" t="n"/>
      <c r="P59" s="22" t="n"/>
      <c r="Q59" s="27">
        <f>IF(A59="","",IF(OR(B59="",C59="",D59="",E59="",F59="",G59="",H59="",I59="",K59="",N59="",O59="",P59=""),"Revisar datos",IF(OR(E59&lt;=D59,F59&gt;D59),"Revisar fechas",IF(H59+I59&gt;G59,"Comprobar exceso",IF(AND(J59&gt;0,F59&lt;TODAY(),P59&lt;&gt;'Parámetros'!$E$6,P59&lt;&gt;'Parámetros'!$E$7),"Plazo vencido: comprobar",IF(AND(J59&gt;0,F59&lt;=TODAY()+'Parámetros'!$B$4,P59&lt;&gt;'Parámetros'!$E$6,P59&lt;&gt;'Parámetros'!$E$7),"Plazo próximo: comprobar",IF(AND(IFERROR(H59/G59,0)&gt;='Parámetros'!$B$5,P59&lt;&gt;'Parámetros'!$E$6,P59&lt;&gt;'Parámetros'!$E$7),"Uso alto: comprobar","Sin aviso")))))))</f>
        <v/>
      </c>
    </row>
    <row r="60" ht="31" customHeight="1">
      <c r="A60" s="15" t="n"/>
      <c r="B60" s="15" t="n"/>
      <c r="C60" s="15" t="n"/>
      <c r="D60" s="36" t="n"/>
      <c r="E60" s="36" t="n"/>
      <c r="F60" s="36" t="n"/>
      <c r="G60" s="37" t="n"/>
      <c r="H60" s="37" t="n"/>
      <c r="I60" s="37" t="n"/>
      <c r="J60" s="38">
        <f>IF(A60="","",MAX(0,G60-H60-I60))</f>
        <v/>
      </c>
      <c r="K60" s="39" t="n"/>
      <c r="L60" s="40">
        <f>IF(A60="","",IF(OR(D60="",E60=""),"",IFERROR(MAX(0,E60-D60),"")))</f>
        <v/>
      </c>
      <c r="M60" s="41">
        <f>IF(A60="","",IF(OR(H60="",K60="",L60=""),"",IFERROR(H60*K60*L60,"")))</f>
        <v/>
      </c>
      <c r="N60" s="15" t="n"/>
      <c r="O60" s="22" t="n"/>
      <c r="P60" s="22" t="n"/>
      <c r="Q60" s="23">
        <f>IF(A60="","",IF(OR(B60="",C60="",D60="",E60="",F60="",G60="",H60="",I60="",K60="",N60="",O60="",P60=""),"Revisar datos",IF(OR(E60&lt;=D60,F60&gt;D60),"Revisar fechas",IF(H60+I60&gt;G60,"Comprobar exceso",IF(AND(J60&gt;0,F60&lt;TODAY(),P60&lt;&gt;'Parámetros'!$E$6,P60&lt;&gt;'Parámetros'!$E$7),"Plazo vencido: comprobar",IF(AND(J60&gt;0,F60&lt;=TODAY()+'Parámetros'!$B$4,P60&lt;&gt;'Parámetros'!$E$6,P60&lt;&gt;'Parámetros'!$E$7),"Plazo próximo: comprobar",IF(AND(IFERROR(H60/G60,0)&gt;='Parámetros'!$B$5,P60&lt;&gt;'Parámetros'!$E$6,P60&lt;&gt;'Parámetros'!$E$7),"Uso alto: comprobar","Sin aviso")))))))</f>
        <v/>
      </c>
    </row>
    <row r="61" ht="31" customHeight="1">
      <c r="A61" s="15" t="n"/>
      <c r="B61" s="15" t="n"/>
      <c r="C61" s="15" t="n"/>
      <c r="D61" s="36" t="n"/>
      <c r="E61" s="36" t="n"/>
      <c r="F61" s="36" t="n"/>
      <c r="G61" s="37" t="n"/>
      <c r="H61" s="37" t="n"/>
      <c r="I61" s="37" t="n"/>
      <c r="J61" s="42">
        <f>IF(A61="","",MAX(0,G61-H61-I61))</f>
        <v/>
      </c>
      <c r="K61" s="39" t="n"/>
      <c r="L61" s="43">
        <f>IF(A61="","",IF(OR(D61="",E61=""),"",IFERROR(MAX(0,E61-D61),"")))</f>
        <v/>
      </c>
      <c r="M61" s="44">
        <f>IF(A61="","",IF(OR(H61="",K61="",L61=""),"",IFERROR(H61*K61*L61,"")))</f>
        <v/>
      </c>
      <c r="N61" s="15" t="n"/>
      <c r="O61" s="22" t="n"/>
      <c r="P61" s="22" t="n"/>
      <c r="Q61" s="27">
        <f>IF(A61="","",IF(OR(B61="",C61="",D61="",E61="",F61="",G61="",H61="",I61="",K61="",N61="",O61="",P61=""),"Revisar datos",IF(OR(E61&lt;=D61,F61&gt;D61),"Revisar fechas",IF(H61+I61&gt;G61,"Comprobar exceso",IF(AND(J61&gt;0,F61&lt;TODAY(),P61&lt;&gt;'Parámetros'!$E$6,P61&lt;&gt;'Parámetros'!$E$7),"Plazo vencido: comprobar",IF(AND(J61&gt;0,F61&lt;=TODAY()+'Parámetros'!$B$4,P61&lt;&gt;'Parámetros'!$E$6,P61&lt;&gt;'Parámetros'!$E$7),"Plazo próximo: comprobar",IF(AND(IFERROR(H61/G61,0)&gt;='Parámetros'!$B$5,P61&lt;&gt;'Parámetros'!$E$6,P61&lt;&gt;'Parámetros'!$E$7),"Uso alto: comprobar","Sin aviso")))))))</f>
        <v/>
      </c>
    </row>
    <row r="62" ht="31" customHeight="1">
      <c r="A62" s="15" t="n"/>
      <c r="B62" s="15" t="n"/>
      <c r="C62" s="15" t="n"/>
      <c r="D62" s="36" t="n"/>
      <c r="E62" s="36" t="n"/>
      <c r="F62" s="36" t="n"/>
      <c r="G62" s="37" t="n"/>
      <c r="H62" s="37" t="n"/>
      <c r="I62" s="37" t="n"/>
      <c r="J62" s="38">
        <f>IF(A62="","",MAX(0,G62-H62-I62))</f>
        <v/>
      </c>
      <c r="K62" s="39" t="n"/>
      <c r="L62" s="40">
        <f>IF(A62="","",IF(OR(D62="",E62=""),"",IFERROR(MAX(0,E62-D62),"")))</f>
        <v/>
      </c>
      <c r="M62" s="41">
        <f>IF(A62="","",IF(OR(H62="",K62="",L62=""),"",IFERROR(H62*K62*L62,"")))</f>
        <v/>
      </c>
      <c r="N62" s="15" t="n"/>
      <c r="O62" s="22" t="n"/>
      <c r="P62" s="22" t="n"/>
      <c r="Q62" s="23">
        <f>IF(A62="","",IF(OR(B62="",C62="",D62="",E62="",F62="",G62="",H62="",I62="",K62="",N62="",O62="",P62=""),"Revisar datos",IF(OR(E62&lt;=D62,F62&gt;D62),"Revisar fechas",IF(H62+I62&gt;G62,"Comprobar exceso",IF(AND(J62&gt;0,F62&lt;TODAY(),P62&lt;&gt;'Parámetros'!$E$6,P62&lt;&gt;'Parámetros'!$E$7),"Plazo vencido: comprobar",IF(AND(J62&gt;0,F62&lt;=TODAY()+'Parámetros'!$B$4,P62&lt;&gt;'Parámetros'!$E$6,P62&lt;&gt;'Parámetros'!$E$7),"Plazo próximo: comprobar",IF(AND(IFERROR(H62/G62,0)&gt;='Parámetros'!$B$5,P62&lt;&gt;'Parámetros'!$E$6,P62&lt;&gt;'Parámetros'!$E$7),"Uso alto: comprobar","Sin aviso")))))))</f>
        <v/>
      </c>
    </row>
    <row r="63" ht="31" customHeight="1">
      <c r="A63" s="15" t="n"/>
      <c r="B63" s="15" t="n"/>
      <c r="C63" s="15" t="n"/>
      <c r="D63" s="36" t="n"/>
      <c r="E63" s="36" t="n"/>
      <c r="F63" s="36" t="n"/>
      <c r="G63" s="37" t="n"/>
      <c r="H63" s="37" t="n"/>
      <c r="I63" s="37" t="n"/>
      <c r="J63" s="42">
        <f>IF(A63="","",MAX(0,G63-H63-I63))</f>
        <v/>
      </c>
      <c r="K63" s="39" t="n"/>
      <c r="L63" s="43">
        <f>IF(A63="","",IF(OR(D63="",E63=""),"",IFERROR(MAX(0,E63-D63),"")))</f>
        <v/>
      </c>
      <c r="M63" s="44">
        <f>IF(A63="","",IF(OR(H63="",K63="",L63=""),"",IFERROR(H63*K63*L63,"")))</f>
        <v/>
      </c>
      <c r="N63" s="15" t="n"/>
      <c r="O63" s="22" t="n"/>
      <c r="P63" s="22" t="n"/>
      <c r="Q63" s="27">
        <f>IF(A63="","",IF(OR(B63="",C63="",D63="",E63="",F63="",G63="",H63="",I63="",K63="",N63="",O63="",P63=""),"Revisar datos",IF(OR(E63&lt;=D63,F63&gt;D63),"Revisar fechas",IF(H63+I63&gt;G63,"Comprobar exceso",IF(AND(J63&gt;0,F63&lt;TODAY(),P63&lt;&gt;'Parámetros'!$E$6,P63&lt;&gt;'Parámetros'!$E$7),"Plazo vencido: comprobar",IF(AND(J63&gt;0,F63&lt;=TODAY()+'Parámetros'!$B$4,P63&lt;&gt;'Parámetros'!$E$6,P63&lt;&gt;'Parámetros'!$E$7),"Plazo próximo: comprobar",IF(AND(IFERROR(H63/G63,0)&gt;='Parámetros'!$B$5,P63&lt;&gt;'Parámetros'!$E$6,P63&lt;&gt;'Parámetros'!$E$7),"Uso alto: comprobar","Sin aviso")))))))</f>
        <v/>
      </c>
    </row>
    <row r="64" ht="31" customHeight="1">
      <c r="A64" s="15" t="n"/>
      <c r="B64" s="15" t="n"/>
      <c r="C64" s="15" t="n"/>
      <c r="D64" s="36" t="n"/>
      <c r="E64" s="36" t="n"/>
      <c r="F64" s="36" t="n"/>
      <c r="G64" s="37" t="n"/>
      <c r="H64" s="37" t="n"/>
      <c r="I64" s="37" t="n"/>
      <c r="J64" s="38">
        <f>IF(A64="","",MAX(0,G64-H64-I64))</f>
        <v/>
      </c>
      <c r="K64" s="39" t="n"/>
      <c r="L64" s="40">
        <f>IF(A64="","",IF(OR(D64="",E64=""),"",IFERROR(MAX(0,E64-D64),"")))</f>
        <v/>
      </c>
      <c r="M64" s="41">
        <f>IF(A64="","",IF(OR(H64="",K64="",L64=""),"",IFERROR(H64*K64*L64,"")))</f>
        <v/>
      </c>
      <c r="N64" s="15" t="n"/>
      <c r="O64" s="22" t="n"/>
      <c r="P64" s="22" t="n"/>
      <c r="Q64" s="23">
        <f>IF(A64="","",IF(OR(B64="",C64="",D64="",E64="",F64="",G64="",H64="",I64="",K64="",N64="",O64="",P64=""),"Revisar datos",IF(OR(E64&lt;=D64,F64&gt;D64),"Revisar fechas",IF(H64+I64&gt;G64,"Comprobar exceso",IF(AND(J64&gt;0,F64&lt;TODAY(),P64&lt;&gt;'Parámetros'!$E$6,P64&lt;&gt;'Parámetros'!$E$7),"Plazo vencido: comprobar",IF(AND(J64&gt;0,F64&lt;=TODAY()+'Parámetros'!$B$4,P64&lt;&gt;'Parámetros'!$E$6,P64&lt;&gt;'Parámetros'!$E$7),"Plazo próximo: comprobar",IF(AND(IFERROR(H64/G64,0)&gt;='Parámetros'!$B$5,P64&lt;&gt;'Parámetros'!$E$6,P64&lt;&gt;'Parámetros'!$E$7),"Uso alto: comprobar","Sin aviso")))))))</f>
        <v/>
      </c>
    </row>
    <row r="65" ht="31" customHeight="1">
      <c r="A65" s="15" t="n"/>
      <c r="B65" s="15" t="n"/>
      <c r="C65" s="15" t="n"/>
      <c r="D65" s="36" t="n"/>
      <c r="E65" s="36" t="n"/>
      <c r="F65" s="36" t="n"/>
      <c r="G65" s="37" t="n"/>
      <c r="H65" s="37" t="n"/>
      <c r="I65" s="37" t="n"/>
      <c r="J65" s="42">
        <f>IF(A65="","",MAX(0,G65-H65-I65))</f>
        <v/>
      </c>
      <c r="K65" s="39" t="n"/>
      <c r="L65" s="43">
        <f>IF(A65="","",IF(OR(D65="",E65=""),"",IFERROR(MAX(0,E65-D65),"")))</f>
        <v/>
      </c>
      <c r="M65" s="44">
        <f>IF(A65="","",IF(OR(H65="",K65="",L65=""),"",IFERROR(H65*K65*L65,"")))</f>
        <v/>
      </c>
      <c r="N65" s="15" t="n"/>
      <c r="O65" s="22" t="n"/>
      <c r="P65" s="22" t="n"/>
      <c r="Q65" s="27">
        <f>IF(A65="","",IF(OR(B65="",C65="",D65="",E65="",F65="",G65="",H65="",I65="",K65="",N65="",O65="",P65=""),"Revisar datos",IF(OR(E65&lt;=D65,F65&gt;D65),"Revisar fechas",IF(H65+I65&gt;G65,"Comprobar exceso",IF(AND(J65&gt;0,F65&lt;TODAY(),P65&lt;&gt;'Parámetros'!$E$6,P65&lt;&gt;'Parámetros'!$E$7),"Plazo vencido: comprobar",IF(AND(J65&gt;0,F65&lt;=TODAY()+'Parámetros'!$B$4,P65&lt;&gt;'Parámetros'!$E$6,P65&lt;&gt;'Parámetros'!$E$7),"Plazo próximo: comprobar",IF(AND(IFERROR(H65/G65,0)&gt;='Parámetros'!$B$5,P65&lt;&gt;'Parámetros'!$E$6,P65&lt;&gt;'Parámetros'!$E$7),"Uso alto: comprobar","Sin aviso")))))))</f>
        <v/>
      </c>
    </row>
    <row r="66" ht="31" customHeight="1">
      <c r="A66" s="15" t="n"/>
      <c r="B66" s="15" t="n"/>
      <c r="C66" s="15" t="n"/>
      <c r="D66" s="36" t="n"/>
      <c r="E66" s="36" t="n"/>
      <c r="F66" s="36" t="n"/>
      <c r="G66" s="37" t="n"/>
      <c r="H66" s="37" t="n"/>
      <c r="I66" s="37" t="n"/>
      <c r="J66" s="38">
        <f>IF(A66="","",MAX(0,G66-H66-I66))</f>
        <v/>
      </c>
      <c r="K66" s="39" t="n"/>
      <c r="L66" s="40">
        <f>IF(A66="","",IF(OR(D66="",E66=""),"",IFERROR(MAX(0,E66-D66),"")))</f>
        <v/>
      </c>
      <c r="M66" s="41">
        <f>IF(A66="","",IF(OR(H66="",K66="",L66=""),"",IFERROR(H66*K66*L66,"")))</f>
        <v/>
      </c>
      <c r="N66" s="15" t="n"/>
      <c r="O66" s="22" t="n"/>
      <c r="P66" s="22" t="n"/>
      <c r="Q66" s="23">
        <f>IF(A66="","",IF(OR(B66="",C66="",D66="",E66="",F66="",G66="",H66="",I66="",K66="",N66="",O66="",P66=""),"Revisar datos",IF(OR(E66&lt;=D66,F66&gt;D66),"Revisar fechas",IF(H66+I66&gt;G66,"Comprobar exceso",IF(AND(J66&gt;0,F66&lt;TODAY(),P66&lt;&gt;'Parámetros'!$E$6,P66&lt;&gt;'Parámetros'!$E$7),"Plazo vencido: comprobar",IF(AND(J66&gt;0,F66&lt;=TODAY()+'Parámetros'!$B$4,P66&lt;&gt;'Parámetros'!$E$6,P66&lt;&gt;'Parámetros'!$E$7),"Plazo próximo: comprobar",IF(AND(IFERROR(H66/G66,0)&gt;='Parámetros'!$B$5,P66&lt;&gt;'Parámetros'!$E$6,P66&lt;&gt;'Parámetros'!$E$7),"Uso alto: comprobar","Sin aviso")))))))</f>
        <v/>
      </c>
    </row>
    <row r="67" ht="31" customHeight="1">
      <c r="A67" s="15" t="n"/>
      <c r="B67" s="15" t="n"/>
      <c r="C67" s="15" t="n"/>
      <c r="D67" s="36" t="n"/>
      <c r="E67" s="36" t="n"/>
      <c r="F67" s="36" t="n"/>
      <c r="G67" s="37" t="n"/>
      <c r="H67" s="37" t="n"/>
      <c r="I67" s="37" t="n"/>
      <c r="J67" s="42">
        <f>IF(A67="","",MAX(0,G67-H67-I67))</f>
        <v/>
      </c>
      <c r="K67" s="39" t="n"/>
      <c r="L67" s="43">
        <f>IF(A67="","",IF(OR(D67="",E67=""),"",IFERROR(MAX(0,E67-D67),"")))</f>
        <v/>
      </c>
      <c r="M67" s="44">
        <f>IF(A67="","",IF(OR(H67="",K67="",L67=""),"",IFERROR(H67*K67*L67,"")))</f>
        <v/>
      </c>
      <c r="N67" s="15" t="n"/>
      <c r="O67" s="22" t="n"/>
      <c r="P67" s="22" t="n"/>
      <c r="Q67" s="27">
        <f>IF(A67="","",IF(OR(B67="",C67="",D67="",E67="",F67="",G67="",H67="",I67="",K67="",N67="",O67="",P67=""),"Revisar datos",IF(OR(E67&lt;=D67,F67&gt;D67),"Revisar fechas",IF(H67+I67&gt;G67,"Comprobar exceso",IF(AND(J67&gt;0,F67&lt;TODAY(),P67&lt;&gt;'Parámetros'!$E$6,P67&lt;&gt;'Parámetros'!$E$7),"Plazo vencido: comprobar",IF(AND(J67&gt;0,F67&lt;=TODAY()+'Parámetros'!$B$4,P67&lt;&gt;'Parámetros'!$E$6,P67&lt;&gt;'Parámetros'!$E$7),"Plazo próximo: comprobar",IF(AND(IFERROR(H67/G67,0)&gt;='Parámetros'!$B$5,P67&lt;&gt;'Parámetros'!$E$6,P67&lt;&gt;'Parámetros'!$E$7),"Uso alto: comprobar","Sin aviso")))))))</f>
        <v/>
      </c>
    </row>
    <row r="68" ht="31" customHeight="1">
      <c r="A68" s="15" t="n"/>
      <c r="B68" s="15" t="n"/>
      <c r="C68" s="15" t="n"/>
      <c r="D68" s="36" t="n"/>
      <c r="E68" s="36" t="n"/>
      <c r="F68" s="36" t="n"/>
      <c r="G68" s="37" t="n"/>
      <c r="H68" s="37" t="n"/>
      <c r="I68" s="37" t="n"/>
      <c r="J68" s="38">
        <f>IF(A68="","",MAX(0,G68-H68-I68))</f>
        <v/>
      </c>
      <c r="K68" s="39" t="n"/>
      <c r="L68" s="40">
        <f>IF(A68="","",IF(OR(D68="",E68=""),"",IFERROR(MAX(0,E68-D68),"")))</f>
        <v/>
      </c>
      <c r="M68" s="41">
        <f>IF(A68="","",IF(OR(H68="",K68="",L68=""),"",IFERROR(H68*K68*L68,"")))</f>
        <v/>
      </c>
      <c r="N68" s="15" t="n"/>
      <c r="O68" s="22" t="n"/>
      <c r="P68" s="22" t="n"/>
      <c r="Q68" s="23">
        <f>IF(A68="","",IF(OR(B68="",C68="",D68="",E68="",F68="",G68="",H68="",I68="",K68="",N68="",O68="",P68=""),"Revisar datos",IF(OR(E68&lt;=D68,F68&gt;D68),"Revisar fechas",IF(H68+I68&gt;G68,"Comprobar exceso",IF(AND(J68&gt;0,F68&lt;TODAY(),P68&lt;&gt;'Parámetros'!$E$6,P68&lt;&gt;'Parámetros'!$E$7),"Plazo vencido: comprobar",IF(AND(J68&gt;0,F68&lt;=TODAY()+'Parámetros'!$B$4,P68&lt;&gt;'Parámetros'!$E$6,P68&lt;&gt;'Parámetros'!$E$7),"Plazo próximo: comprobar",IF(AND(IFERROR(H68/G68,0)&gt;='Parámetros'!$B$5,P68&lt;&gt;'Parámetros'!$E$6,P68&lt;&gt;'Parámetros'!$E$7),"Uso alto: comprobar","Sin aviso")))))))</f>
        <v/>
      </c>
    </row>
    <row r="69" ht="31" customHeight="1">
      <c r="A69" s="15" t="n"/>
      <c r="B69" s="15" t="n"/>
      <c r="C69" s="15" t="n"/>
      <c r="D69" s="36" t="n"/>
      <c r="E69" s="36" t="n"/>
      <c r="F69" s="36" t="n"/>
      <c r="G69" s="37" t="n"/>
      <c r="H69" s="37" t="n"/>
      <c r="I69" s="37" t="n"/>
      <c r="J69" s="42">
        <f>IF(A69="","",MAX(0,G69-H69-I69))</f>
        <v/>
      </c>
      <c r="K69" s="39" t="n"/>
      <c r="L69" s="43">
        <f>IF(A69="","",IF(OR(D69="",E69=""),"",IFERROR(MAX(0,E69-D69),"")))</f>
        <v/>
      </c>
      <c r="M69" s="44">
        <f>IF(A69="","",IF(OR(H69="",K69="",L69=""),"",IFERROR(H69*K69*L69,"")))</f>
        <v/>
      </c>
      <c r="N69" s="15" t="n"/>
      <c r="O69" s="22" t="n"/>
      <c r="P69" s="22" t="n"/>
      <c r="Q69" s="27">
        <f>IF(A69="","",IF(OR(B69="",C69="",D69="",E69="",F69="",G69="",H69="",I69="",K69="",N69="",O69="",P69=""),"Revisar datos",IF(OR(E69&lt;=D69,F69&gt;D69),"Revisar fechas",IF(H69+I69&gt;G69,"Comprobar exceso",IF(AND(J69&gt;0,F69&lt;TODAY(),P69&lt;&gt;'Parámetros'!$E$6,P69&lt;&gt;'Parámetros'!$E$7),"Plazo vencido: comprobar",IF(AND(J69&gt;0,F69&lt;=TODAY()+'Parámetros'!$B$4,P69&lt;&gt;'Parámetros'!$E$6,P69&lt;&gt;'Parámetros'!$E$7),"Plazo próximo: comprobar",IF(AND(IFERROR(H69/G69,0)&gt;='Parámetros'!$B$5,P69&lt;&gt;'Parámetros'!$E$6,P69&lt;&gt;'Parámetros'!$E$7),"Uso alto: comprobar","Sin aviso")))))))</f>
        <v/>
      </c>
    </row>
    <row r="70" ht="31" customHeight="1">
      <c r="A70" s="15" t="n"/>
      <c r="B70" s="15" t="n"/>
      <c r="C70" s="15" t="n"/>
      <c r="D70" s="36" t="n"/>
      <c r="E70" s="36" t="n"/>
      <c r="F70" s="36" t="n"/>
      <c r="G70" s="37" t="n"/>
      <c r="H70" s="37" t="n"/>
      <c r="I70" s="37" t="n"/>
      <c r="J70" s="38">
        <f>IF(A70="","",MAX(0,G70-H70-I70))</f>
        <v/>
      </c>
      <c r="K70" s="39" t="n"/>
      <c r="L70" s="40">
        <f>IF(A70="","",IF(OR(D70="",E70=""),"",IFERROR(MAX(0,E70-D70),"")))</f>
        <v/>
      </c>
      <c r="M70" s="41">
        <f>IF(A70="","",IF(OR(H70="",K70="",L70=""),"",IFERROR(H70*K70*L70,"")))</f>
        <v/>
      </c>
      <c r="N70" s="15" t="n"/>
      <c r="O70" s="22" t="n"/>
      <c r="P70" s="22" t="n"/>
      <c r="Q70" s="23">
        <f>IF(A70="","",IF(OR(B70="",C70="",D70="",E70="",F70="",G70="",H70="",I70="",K70="",N70="",O70="",P70=""),"Revisar datos",IF(OR(E70&lt;=D70,F70&gt;D70),"Revisar fechas",IF(H70+I70&gt;G70,"Comprobar exceso",IF(AND(J70&gt;0,F70&lt;TODAY(),P70&lt;&gt;'Parámetros'!$E$6,P70&lt;&gt;'Parámetros'!$E$7),"Plazo vencido: comprobar",IF(AND(J70&gt;0,F70&lt;=TODAY()+'Parámetros'!$B$4,P70&lt;&gt;'Parámetros'!$E$6,P70&lt;&gt;'Parámetros'!$E$7),"Plazo próximo: comprobar",IF(AND(IFERROR(H70/G70,0)&gt;='Parámetros'!$B$5,P70&lt;&gt;'Parámetros'!$E$6,P70&lt;&gt;'Parámetros'!$E$7),"Uso alto: comprobar","Sin aviso")))))))</f>
        <v/>
      </c>
    </row>
    <row r="71" ht="31" customHeight="1">
      <c r="A71" s="15" t="n"/>
      <c r="B71" s="15" t="n"/>
      <c r="C71" s="15" t="n"/>
      <c r="D71" s="36" t="n"/>
      <c r="E71" s="36" t="n"/>
      <c r="F71" s="36" t="n"/>
      <c r="G71" s="37" t="n"/>
      <c r="H71" s="37" t="n"/>
      <c r="I71" s="37" t="n"/>
      <c r="J71" s="42">
        <f>IF(A71="","",MAX(0,G71-H71-I71))</f>
        <v/>
      </c>
      <c r="K71" s="39" t="n"/>
      <c r="L71" s="43">
        <f>IF(A71="","",IF(OR(D71="",E71=""),"",IFERROR(MAX(0,E71-D71),"")))</f>
        <v/>
      </c>
      <c r="M71" s="44">
        <f>IF(A71="","",IF(OR(H71="",K71="",L71=""),"",IFERROR(H71*K71*L71,"")))</f>
        <v/>
      </c>
      <c r="N71" s="15" t="n"/>
      <c r="O71" s="22" t="n"/>
      <c r="P71" s="22" t="n"/>
      <c r="Q71" s="27">
        <f>IF(A71="","",IF(OR(B71="",C71="",D71="",E71="",F71="",G71="",H71="",I71="",K71="",N71="",O71="",P71=""),"Revisar datos",IF(OR(E71&lt;=D71,F71&gt;D71),"Revisar fechas",IF(H71+I71&gt;G71,"Comprobar exceso",IF(AND(J71&gt;0,F71&lt;TODAY(),P71&lt;&gt;'Parámetros'!$E$6,P71&lt;&gt;'Parámetros'!$E$7),"Plazo vencido: comprobar",IF(AND(J71&gt;0,F71&lt;=TODAY()+'Parámetros'!$B$4,P71&lt;&gt;'Parámetros'!$E$6,P71&lt;&gt;'Parámetros'!$E$7),"Plazo próximo: comprobar",IF(AND(IFERROR(H71/G71,0)&gt;='Parámetros'!$B$5,P71&lt;&gt;'Parámetros'!$E$6,P71&lt;&gt;'Parámetros'!$E$7),"Uso alto: comprobar","Sin aviso")))))))</f>
        <v/>
      </c>
    </row>
    <row r="72" ht="31" customHeight="1">
      <c r="A72" s="15" t="n"/>
      <c r="B72" s="15" t="n"/>
      <c r="C72" s="15" t="n"/>
      <c r="D72" s="36" t="n"/>
      <c r="E72" s="36" t="n"/>
      <c r="F72" s="36" t="n"/>
      <c r="G72" s="37" t="n"/>
      <c r="H72" s="37" t="n"/>
      <c r="I72" s="37" t="n"/>
      <c r="J72" s="38">
        <f>IF(A72="","",MAX(0,G72-H72-I72))</f>
        <v/>
      </c>
      <c r="K72" s="39" t="n"/>
      <c r="L72" s="40">
        <f>IF(A72="","",IF(OR(D72="",E72=""),"",IFERROR(MAX(0,E72-D72),"")))</f>
        <v/>
      </c>
      <c r="M72" s="41">
        <f>IF(A72="","",IF(OR(H72="",K72="",L72=""),"",IFERROR(H72*K72*L72,"")))</f>
        <v/>
      </c>
      <c r="N72" s="15" t="n"/>
      <c r="O72" s="22" t="n"/>
      <c r="P72" s="22" t="n"/>
      <c r="Q72" s="23">
        <f>IF(A72="","",IF(OR(B72="",C72="",D72="",E72="",F72="",G72="",H72="",I72="",K72="",N72="",O72="",P72=""),"Revisar datos",IF(OR(E72&lt;=D72,F72&gt;D72),"Revisar fechas",IF(H72+I72&gt;G72,"Comprobar exceso",IF(AND(J72&gt;0,F72&lt;TODAY(),P72&lt;&gt;'Parámetros'!$E$6,P72&lt;&gt;'Parámetros'!$E$7),"Plazo vencido: comprobar",IF(AND(J72&gt;0,F72&lt;=TODAY()+'Parámetros'!$B$4,P72&lt;&gt;'Parámetros'!$E$6,P72&lt;&gt;'Parámetros'!$E$7),"Plazo próximo: comprobar",IF(AND(IFERROR(H72/G72,0)&gt;='Parámetros'!$B$5,P72&lt;&gt;'Parámetros'!$E$6,P72&lt;&gt;'Parámetros'!$E$7),"Uso alto: comprobar","Sin aviso")))))))</f>
        <v/>
      </c>
    </row>
    <row r="73" ht="31" customHeight="1">
      <c r="A73" s="15" t="n"/>
      <c r="B73" s="15" t="n"/>
      <c r="C73" s="15" t="n"/>
      <c r="D73" s="36" t="n"/>
      <c r="E73" s="36" t="n"/>
      <c r="F73" s="36" t="n"/>
      <c r="G73" s="37" t="n"/>
      <c r="H73" s="37" t="n"/>
      <c r="I73" s="37" t="n"/>
      <c r="J73" s="42">
        <f>IF(A73="","",MAX(0,G73-H73-I73))</f>
        <v/>
      </c>
      <c r="K73" s="39" t="n"/>
      <c r="L73" s="43">
        <f>IF(A73="","",IF(OR(D73="",E73=""),"",IFERROR(MAX(0,E73-D73),"")))</f>
        <v/>
      </c>
      <c r="M73" s="44">
        <f>IF(A73="","",IF(OR(H73="",K73="",L73=""),"",IFERROR(H73*K73*L73,"")))</f>
        <v/>
      </c>
      <c r="N73" s="15" t="n"/>
      <c r="O73" s="22" t="n"/>
      <c r="P73" s="22" t="n"/>
      <c r="Q73" s="27">
        <f>IF(A73="","",IF(OR(B73="",C73="",D73="",E73="",F73="",G73="",H73="",I73="",K73="",N73="",O73="",P73=""),"Revisar datos",IF(OR(E73&lt;=D73,F73&gt;D73),"Revisar fechas",IF(H73+I73&gt;G73,"Comprobar exceso",IF(AND(J73&gt;0,F73&lt;TODAY(),P73&lt;&gt;'Parámetros'!$E$6,P73&lt;&gt;'Parámetros'!$E$7),"Plazo vencido: comprobar",IF(AND(J73&gt;0,F73&lt;=TODAY()+'Parámetros'!$B$4,P73&lt;&gt;'Parámetros'!$E$6,P73&lt;&gt;'Parámetros'!$E$7),"Plazo próximo: comprobar",IF(AND(IFERROR(H73/G73,0)&gt;='Parámetros'!$B$5,P73&lt;&gt;'Parámetros'!$E$6,P73&lt;&gt;'Parámetros'!$E$7),"Uso alto: comprobar","Sin aviso")))))))</f>
        <v/>
      </c>
    </row>
    <row r="74" ht="31" customHeight="1">
      <c r="A74" s="15" t="n"/>
      <c r="B74" s="15" t="n"/>
      <c r="C74" s="15" t="n"/>
      <c r="D74" s="36" t="n"/>
      <c r="E74" s="36" t="n"/>
      <c r="F74" s="36" t="n"/>
      <c r="G74" s="37" t="n"/>
      <c r="H74" s="37" t="n"/>
      <c r="I74" s="37" t="n"/>
      <c r="J74" s="38">
        <f>IF(A74="","",MAX(0,G74-H74-I74))</f>
        <v/>
      </c>
      <c r="K74" s="39" t="n"/>
      <c r="L74" s="40">
        <f>IF(A74="","",IF(OR(D74="",E74=""),"",IFERROR(MAX(0,E74-D74),"")))</f>
        <v/>
      </c>
      <c r="M74" s="41">
        <f>IF(A74="","",IF(OR(H74="",K74="",L74=""),"",IFERROR(H74*K74*L74,"")))</f>
        <v/>
      </c>
      <c r="N74" s="15" t="n"/>
      <c r="O74" s="22" t="n"/>
      <c r="P74" s="22" t="n"/>
      <c r="Q74" s="23">
        <f>IF(A74="","",IF(OR(B74="",C74="",D74="",E74="",F74="",G74="",H74="",I74="",K74="",N74="",O74="",P74=""),"Revisar datos",IF(OR(E74&lt;=D74,F74&gt;D74),"Revisar fechas",IF(H74+I74&gt;G74,"Comprobar exceso",IF(AND(J74&gt;0,F74&lt;TODAY(),P74&lt;&gt;'Parámetros'!$E$6,P74&lt;&gt;'Parámetros'!$E$7),"Plazo vencido: comprobar",IF(AND(J74&gt;0,F74&lt;=TODAY()+'Parámetros'!$B$4,P74&lt;&gt;'Parámetros'!$E$6,P74&lt;&gt;'Parámetros'!$E$7),"Plazo próximo: comprobar",IF(AND(IFERROR(H74/G74,0)&gt;='Parámetros'!$B$5,P74&lt;&gt;'Parámetros'!$E$6,P74&lt;&gt;'Parámetros'!$E$7),"Uso alto: comprobar","Sin aviso")))))))</f>
        <v/>
      </c>
    </row>
    <row r="75" ht="31" customHeight="1">
      <c r="A75" s="15" t="n"/>
      <c r="B75" s="15" t="n"/>
      <c r="C75" s="15" t="n"/>
      <c r="D75" s="36" t="n"/>
      <c r="E75" s="36" t="n"/>
      <c r="F75" s="36" t="n"/>
      <c r="G75" s="37" t="n"/>
      <c r="H75" s="37" t="n"/>
      <c r="I75" s="37" t="n"/>
      <c r="J75" s="42">
        <f>IF(A75="","",MAX(0,G75-H75-I75))</f>
        <v/>
      </c>
      <c r="K75" s="39" t="n"/>
      <c r="L75" s="43">
        <f>IF(A75="","",IF(OR(D75="",E75=""),"",IFERROR(MAX(0,E75-D75),"")))</f>
        <v/>
      </c>
      <c r="M75" s="44">
        <f>IF(A75="","",IF(OR(H75="",K75="",L75=""),"",IFERROR(H75*K75*L75,"")))</f>
        <v/>
      </c>
      <c r="N75" s="15" t="n"/>
      <c r="O75" s="22" t="n"/>
      <c r="P75" s="22" t="n"/>
      <c r="Q75" s="27">
        <f>IF(A75="","",IF(OR(B75="",C75="",D75="",E75="",F75="",G75="",H75="",I75="",K75="",N75="",O75="",P75=""),"Revisar datos",IF(OR(E75&lt;=D75,F75&gt;D75),"Revisar fechas",IF(H75+I75&gt;G75,"Comprobar exceso",IF(AND(J75&gt;0,F75&lt;TODAY(),P75&lt;&gt;'Parámetros'!$E$6,P75&lt;&gt;'Parámetros'!$E$7),"Plazo vencido: comprobar",IF(AND(J75&gt;0,F75&lt;=TODAY()+'Parámetros'!$B$4,P75&lt;&gt;'Parámetros'!$E$6,P75&lt;&gt;'Parámetros'!$E$7),"Plazo próximo: comprobar",IF(AND(IFERROR(H75/G75,0)&gt;='Parámetros'!$B$5,P75&lt;&gt;'Parámetros'!$E$6,P75&lt;&gt;'Parámetros'!$E$7),"Uso alto: comprobar","Sin aviso")))))))</f>
        <v/>
      </c>
    </row>
    <row r="76" ht="31" customHeight="1">
      <c r="A76" s="15" t="n"/>
      <c r="B76" s="15" t="n"/>
      <c r="C76" s="15" t="n"/>
      <c r="D76" s="36" t="n"/>
      <c r="E76" s="36" t="n"/>
      <c r="F76" s="36" t="n"/>
      <c r="G76" s="37" t="n"/>
      <c r="H76" s="37" t="n"/>
      <c r="I76" s="37" t="n"/>
      <c r="J76" s="38">
        <f>IF(A76="","",MAX(0,G76-H76-I76))</f>
        <v/>
      </c>
      <c r="K76" s="39" t="n"/>
      <c r="L76" s="40">
        <f>IF(A76="","",IF(OR(D76="",E76=""),"",IFERROR(MAX(0,E76-D76),"")))</f>
        <v/>
      </c>
      <c r="M76" s="41">
        <f>IF(A76="","",IF(OR(H76="",K76="",L76=""),"",IFERROR(H76*K76*L76,"")))</f>
        <v/>
      </c>
      <c r="N76" s="15" t="n"/>
      <c r="O76" s="22" t="n"/>
      <c r="P76" s="22" t="n"/>
      <c r="Q76" s="23">
        <f>IF(A76="","",IF(OR(B76="",C76="",D76="",E76="",F76="",G76="",H76="",I76="",K76="",N76="",O76="",P76=""),"Revisar datos",IF(OR(E76&lt;=D76,F76&gt;D76),"Revisar fechas",IF(H76+I76&gt;G76,"Comprobar exceso",IF(AND(J76&gt;0,F76&lt;TODAY(),P76&lt;&gt;'Parámetros'!$E$6,P76&lt;&gt;'Parámetros'!$E$7),"Plazo vencido: comprobar",IF(AND(J76&gt;0,F76&lt;=TODAY()+'Parámetros'!$B$4,P76&lt;&gt;'Parámetros'!$E$6,P76&lt;&gt;'Parámetros'!$E$7),"Plazo próximo: comprobar",IF(AND(IFERROR(H76/G76,0)&gt;='Parámetros'!$B$5,P76&lt;&gt;'Parámetros'!$E$6,P76&lt;&gt;'Parámetros'!$E$7),"Uso alto: comprobar","Sin aviso")))))))</f>
        <v/>
      </c>
    </row>
    <row r="77" ht="31" customHeight="1">
      <c r="A77" s="15" t="n"/>
      <c r="B77" s="15" t="n"/>
      <c r="C77" s="15" t="n"/>
      <c r="D77" s="36" t="n"/>
      <c r="E77" s="36" t="n"/>
      <c r="F77" s="36" t="n"/>
      <c r="G77" s="37" t="n"/>
      <c r="H77" s="37" t="n"/>
      <c r="I77" s="37" t="n"/>
      <c r="J77" s="42">
        <f>IF(A77="","",MAX(0,G77-H77-I77))</f>
        <v/>
      </c>
      <c r="K77" s="39" t="n"/>
      <c r="L77" s="43">
        <f>IF(A77="","",IF(OR(D77="",E77=""),"",IFERROR(MAX(0,E77-D77),"")))</f>
        <v/>
      </c>
      <c r="M77" s="44">
        <f>IF(A77="","",IF(OR(H77="",K77="",L77=""),"",IFERROR(H77*K77*L77,"")))</f>
        <v/>
      </c>
      <c r="N77" s="15" t="n"/>
      <c r="O77" s="22" t="n"/>
      <c r="P77" s="22" t="n"/>
      <c r="Q77" s="27">
        <f>IF(A77="","",IF(OR(B77="",C77="",D77="",E77="",F77="",G77="",H77="",I77="",K77="",N77="",O77="",P77=""),"Revisar datos",IF(OR(E77&lt;=D77,F77&gt;D77),"Revisar fechas",IF(H77+I77&gt;G77,"Comprobar exceso",IF(AND(J77&gt;0,F77&lt;TODAY(),P77&lt;&gt;'Parámetros'!$E$6,P77&lt;&gt;'Parámetros'!$E$7),"Plazo vencido: comprobar",IF(AND(J77&gt;0,F77&lt;=TODAY()+'Parámetros'!$B$4,P77&lt;&gt;'Parámetros'!$E$6,P77&lt;&gt;'Parámetros'!$E$7),"Plazo próximo: comprobar",IF(AND(IFERROR(H77/G77,0)&gt;='Parámetros'!$B$5,P77&lt;&gt;'Parámetros'!$E$6,P77&lt;&gt;'Parámetros'!$E$7),"Uso alto: comprobar","Sin aviso")))))))</f>
        <v/>
      </c>
    </row>
    <row r="78" ht="31" customHeight="1">
      <c r="A78" s="15" t="n"/>
      <c r="B78" s="15" t="n"/>
      <c r="C78" s="15" t="n"/>
      <c r="D78" s="36" t="n"/>
      <c r="E78" s="36" t="n"/>
      <c r="F78" s="36" t="n"/>
      <c r="G78" s="37" t="n"/>
      <c r="H78" s="37" t="n"/>
      <c r="I78" s="37" t="n"/>
      <c r="J78" s="38">
        <f>IF(A78="","",MAX(0,G78-H78-I78))</f>
        <v/>
      </c>
      <c r="K78" s="39" t="n"/>
      <c r="L78" s="40">
        <f>IF(A78="","",IF(OR(D78="",E78=""),"",IFERROR(MAX(0,E78-D78),"")))</f>
        <v/>
      </c>
      <c r="M78" s="41">
        <f>IF(A78="","",IF(OR(H78="",K78="",L78=""),"",IFERROR(H78*K78*L78,"")))</f>
        <v/>
      </c>
      <c r="N78" s="15" t="n"/>
      <c r="O78" s="22" t="n"/>
      <c r="P78" s="22" t="n"/>
      <c r="Q78" s="23">
        <f>IF(A78="","",IF(OR(B78="",C78="",D78="",E78="",F78="",G78="",H78="",I78="",K78="",N78="",O78="",P78=""),"Revisar datos",IF(OR(E78&lt;=D78,F78&gt;D78),"Revisar fechas",IF(H78+I78&gt;G78,"Comprobar exceso",IF(AND(J78&gt;0,F78&lt;TODAY(),P78&lt;&gt;'Parámetros'!$E$6,P78&lt;&gt;'Parámetros'!$E$7),"Plazo vencido: comprobar",IF(AND(J78&gt;0,F78&lt;=TODAY()+'Parámetros'!$B$4,P78&lt;&gt;'Parámetros'!$E$6,P78&lt;&gt;'Parámetros'!$E$7),"Plazo próximo: comprobar",IF(AND(IFERROR(H78/G78,0)&gt;='Parámetros'!$B$5,P78&lt;&gt;'Parámetros'!$E$6,P78&lt;&gt;'Parámetros'!$E$7),"Uso alto: comprobar","Sin aviso")))))))</f>
        <v/>
      </c>
    </row>
    <row r="79" ht="31" customHeight="1">
      <c r="A79" s="15" t="n"/>
      <c r="B79" s="15" t="n"/>
      <c r="C79" s="15" t="n"/>
      <c r="D79" s="36" t="n"/>
      <c r="E79" s="36" t="n"/>
      <c r="F79" s="36" t="n"/>
      <c r="G79" s="37" t="n"/>
      <c r="H79" s="37" t="n"/>
      <c r="I79" s="37" t="n"/>
      <c r="J79" s="42">
        <f>IF(A79="","",MAX(0,G79-H79-I79))</f>
        <v/>
      </c>
      <c r="K79" s="39" t="n"/>
      <c r="L79" s="43">
        <f>IF(A79="","",IF(OR(D79="",E79=""),"",IFERROR(MAX(0,E79-D79),"")))</f>
        <v/>
      </c>
      <c r="M79" s="44">
        <f>IF(A79="","",IF(OR(H79="",K79="",L79=""),"",IFERROR(H79*K79*L79,"")))</f>
        <v/>
      </c>
      <c r="N79" s="15" t="n"/>
      <c r="O79" s="22" t="n"/>
      <c r="P79" s="22" t="n"/>
      <c r="Q79" s="27">
        <f>IF(A79="","",IF(OR(B79="",C79="",D79="",E79="",F79="",G79="",H79="",I79="",K79="",N79="",O79="",P79=""),"Revisar datos",IF(OR(E79&lt;=D79,F79&gt;D79),"Revisar fechas",IF(H79+I79&gt;G79,"Comprobar exceso",IF(AND(J79&gt;0,F79&lt;TODAY(),P79&lt;&gt;'Parámetros'!$E$6,P79&lt;&gt;'Parámetros'!$E$7),"Plazo vencido: comprobar",IF(AND(J79&gt;0,F79&lt;=TODAY()+'Parámetros'!$B$4,P79&lt;&gt;'Parámetros'!$E$6,P79&lt;&gt;'Parámetros'!$E$7),"Plazo próximo: comprobar",IF(AND(IFERROR(H79/G79,0)&gt;='Parámetros'!$B$5,P79&lt;&gt;'Parámetros'!$E$6,P79&lt;&gt;'Parámetros'!$E$7),"Uso alto: comprobar","Sin aviso")))))))</f>
        <v/>
      </c>
    </row>
    <row r="80" ht="31" customHeight="1">
      <c r="A80" s="15" t="n"/>
      <c r="B80" s="15" t="n"/>
      <c r="C80" s="15" t="n"/>
      <c r="D80" s="36" t="n"/>
      <c r="E80" s="36" t="n"/>
      <c r="F80" s="36" t="n"/>
      <c r="G80" s="37" t="n"/>
      <c r="H80" s="37" t="n"/>
      <c r="I80" s="37" t="n"/>
      <c r="J80" s="38">
        <f>IF(A80="","",MAX(0,G80-H80-I80))</f>
        <v/>
      </c>
      <c r="K80" s="39" t="n"/>
      <c r="L80" s="40">
        <f>IF(A80="","",IF(OR(D80="",E80=""),"",IFERROR(MAX(0,E80-D80),"")))</f>
        <v/>
      </c>
      <c r="M80" s="41">
        <f>IF(A80="","",IF(OR(H80="",K80="",L80=""),"",IFERROR(H80*K80*L80,"")))</f>
        <v/>
      </c>
      <c r="N80" s="15" t="n"/>
      <c r="O80" s="22" t="n"/>
      <c r="P80" s="22" t="n"/>
      <c r="Q80" s="23">
        <f>IF(A80="","",IF(OR(B80="",C80="",D80="",E80="",F80="",G80="",H80="",I80="",K80="",N80="",O80="",P80=""),"Revisar datos",IF(OR(E80&lt;=D80,F80&gt;D80),"Revisar fechas",IF(H80+I80&gt;G80,"Comprobar exceso",IF(AND(J80&gt;0,F80&lt;TODAY(),P80&lt;&gt;'Parámetros'!$E$6,P80&lt;&gt;'Parámetros'!$E$7),"Plazo vencido: comprobar",IF(AND(J80&gt;0,F80&lt;=TODAY()+'Parámetros'!$B$4,P80&lt;&gt;'Parámetros'!$E$6,P80&lt;&gt;'Parámetros'!$E$7),"Plazo próximo: comprobar",IF(AND(IFERROR(H80/G80,0)&gt;='Parámetros'!$B$5,P80&lt;&gt;'Parámetros'!$E$6,P80&lt;&gt;'Parámetros'!$E$7),"Uso alto: comprobar","Sin aviso")))))))</f>
        <v/>
      </c>
    </row>
    <row r="81" ht="31" customHeight="1">
      <c r="A81" s="15" t="n"/>
      <c r="B81" s="15" t="n"/>
      <c r="C81" s="15" t="n"/>
      <c r="D81" s="36" t="n"/>
      <c r="E81" s="36" t="n"/>
      <c r="F81" s="36" t="n"/>
      <c r="G81" s="37" t="n"/>
      <c r="H81" s="37" t="n"/>
      <c r="I81" s="37" t="n"/>
      <c r="J81" s="42">
        <f>IF(A81="","",MAX(0,G81-H81-I81))</f>
        <v/>
      </c>
      <c r="K81" s="39" t="n"/>
      <c r="L81" s="43">
        <f>IF(A81="","",IF(OR(D81="",E81=""),"",IFERROR(MAX(0,E81-D81),"")))</f>
        <v/>
      </c>
      <c r="M81" s="44">
        <f>IF(A81="","",IF(OR(H81="",K81="",L81=""),"",IFERROR(H81*K81*L81,"")))</f>
        <v/>
      </c>
      <c r="N81" s="15" t="n"/>
      <c r="O81" s="22" t="n"/>
      <c r="P81" s="22" t="n"/>
      <c r="Q81" s="27">
        <f>IF(A81="","",IF(OR(B81="",C81="",D81="",E81="",F81="",G81="",H81="",I81="",K81="",N81="",O81="",P81=""),"Revisar datos",IF(OR(E81&lt;=D81,F81&gt;D81),"Revisar fechas",IF(H81+I81&gt;G81,"Comprobar exceso",IF(AND(J81&gt;0,F81&lt;TODAY(),P81&lt;&gt;'Parámetros'!$E$6,P81&lt;&gt;'Parámetros'!$E$7),"Plazo vencido: comprobar",IF(AND(J81&gt;0,F81&lt;=TODAY()+'Parámetros'!$B$4,P81&lt;&gt;'Parámetros'!$E$6,P81&lt;&gt;'Parámetros'!$E$7),"Plazo próximo: comprobar",IF(AND(IFERROR(H81/G81,0)&gt;='Parámetros'!$B$5,P81&lt;&gt;'Parámetros'!$E$6,P81&lt;&gt;'Parámetros'!$E$7),"Uso alto: comprobar","Sin aviso")))))))</f>
        <v/>
      </c>
    </row>
    <row r="82" ht="31" customHeight="1">
      <c r="A82" s="15" t="n"/>
      <c r="B82" s="15" t="n"/>
      <c r="C82" s="15" t="n"/>
      <c r="D82" s="36" t="n"/>
      <c r="E82" s="36" t="n"/>
      <c r="F82" s="36" t="n"/>
      <c r="G82" s="37" t="n"/>
      <c r="H82" s="37" t="n"/>
      <c r="I82" s="37" t="n"/>
      <c r="J82" s="38">
        <f>IF(A82="","",MAX(0,G82-H82-I82))</f>
        <v/>
      </c>
      <c r="K82" s="39" t="n"/>
      <c r="L82" s="40">
        <f>IF(A82="","",IF(OR(D82="",E82=""),"",IFERROR(MAX(0,E82-D82),"")))</f>
        <v/>
      </c>
      <c r="M82" s="41">
        <f>IF(A82="","",IF(OR(H82="",K82="",L82=""),"",IFERROR(H82*K82*L82,"")))</f>
        <v/>
      </c>
      <c r="N82" s="15" t="n"/>
      <c r="O82" s="22" t="n"/>
      <c r="P82" s="22" t="n"/>
      <c r="Q82" s="23">
        <f>IF(A82="","",IF(OR(B82="",C82="",D82="",E82="",F82="",G82="",H82="",I82="",K82="",N82="",O82="",P82=""),"Revisar datos",IF(OR(E82&lt;=D82,F82&gt;D82),"Revisar fechas",IF(H82+I82&gt;G82,"Comprobar exceso",IF(AND(J82&gt;0,F82&lt;TODAY(),P82&lt;&gt;'Parámetros'!$E$6,P82&lt;&gt;'Parámetros'!$E$7),"Plazo vencido: comprobar",IF(AND(J82&gt;0,F82&lt;=TODAY()+'Parámetros'!$B$4,P82&lt;&gt;'Parámetros'!$E$6,P82&lt;&gt;'Parámetros'!$E$7),"Plazo próximo: comprobar",IF(AND(IFERROR(H82/G82,0)&gt;='Parámetros'!$B$5,P82&lt;&gt;'Parámetros'!$E$6,P82&lt;&gt;'Parámetros'!$E$7),"Uso alto: comprobar","Sin aviso")))))))</f>
        <v/>
      </c>
    </row>
    <row r="83" ht="31" customHeight="1">
      <c r="A83" s="15" t="n"/>
      <c r="B83" s="15" t="n"/>
      <c r="C83" s="15" t="n"/>
      <c r="D83" s="36" t="n"/>
      <c r="E83" s="36" t="n"/>
      <c r="F83" s="36" t="n"/>
      <c r="G83" s="37" t="n"/>
      <c r="H83" s="37" t="n"/>
      <c r="I83" s="37" t="n"/>
      <c r="J83" s="42">
        <f>IF(A83="","",MAX(0,G83-H83-I83))</f>
        <v/>
      </c>
      <c r="K83" s="39" t="n"/>
      <c r="L83" s="43">
        <f>IF(A83="","",IF(OR(D83="",E83=""),"",IFERROR(MAX(0,E83-D83),"")))</f>
        <v/>
      </c>
      <c r="M83" s="44">
        <f>IF(A83="","",IF(OR(H83="",K83="",L83=""),"",IFERROR(H83*K83*L83,"")))</f>
        <v/>
      </c>
      <c r="N83" s="15" t="n"/>
      <c r="O83" s="22" t="n"/>
      <c r="P83" s="22" t="n"/>
      <c r="Q83" s="27">
        <f>IF(A83="","",IF(OR(B83="",C83="",D83="",E83="",F83="",G83="",H83="",I83="",K83="",N83="",O83="",P83=""),"Revisar datos",IF(OR(E83&lt;=D83,F83&gt;D83),"Revisar fechas",IF(H83+I83&gt;G83,"Comprobar exceso",IF(AND(J83&gt;0,F83&lt;TODAY(),P83&lt;&gt;'Parámetros'!$E$6,P83&lt;&gt;'Parámetros'!$E$7),"Plazo vencido: comprobar",IF(AND(J83&gt;0,F83&lt;=TODAY()+'Parámetros'!$B$4,P83&lt;&gt;'Parámetros'!$E$6,P83&lt;&gt;'Parámetros'!$E$7),"Plazo próximo: comprobar",IF(AND(IFERROR(H83/G83,0)&gt;='Parámetros'!$B$5,P83&lt;&gt;'Parámetros'!$E$6,P83&lt;&gt;'Parámetros'!$E$7),"Uso alto: comprobar","Sin aviso")))))))</f>
        <v/>
      </c>
    </row>
    <row r="84" ht="31" customHeight="1">
      <c r="A84" s="15" t="n"/>
      <c r="B84" s="15" t="n"/>
      <c r="C84" s="15" t="n"/>
      <c r="D84" s="36" t="n"/>
      <c r="E84" s="36" t="n"/>
      <c r="F84" s="36" t="n"/>
      <c r="G84" s="37" t="n"/>
      <c r="H84" s="37" t="n"/>
      <c r="I84" s="37" t="n"/>
      <c r="J84" s="38">
        <f>IF(A84="","",MAX(0,G84-H84-I84))</f>
        <v/>
      </c>
      <c r="K84" s="39" t="n"/>
      <c r="L84" s="40">
        <f>IF(A84="","",IF(OR(D84="",E84=""),"",IFERROR(MAX(0,E84-D84),"")))</f>
        <v/>
      </c>
      <c r="M84" s="41">
        <f>IF(A84="","",IF(OR(H84="",K84="",L84=""),"",IFERROR(H84*K84*L84,"")))</f>
        <v/>
      </c>
      <c r="N84" s="15" t="n"/>
      <c r="O84" s="22" t="n"/>
      <c r="P84" s="22" t="n"/>
      <c r="Q84" s="23">
        <f>IF(A84="","",IF(OR(B84="",C84="",D84="",E84="",F84="",G84="",H84="",I84="",K84="",N84="",O84="",P84=""),"Revisar datos",IF(OR(E84&lt;=D84,F84&gt;D84),"Revisar fechas",IF(H84+I84&gt;G84,"Comprobar exceso",IF(AND(J84&gt;0,F84&lt;TODAY(),P84&lt;&gt;'Parámetros'!$E$6,P84&lt;&gt;'Parámetros'!$E$7),"Plazo vencido: comprobar",IF(AND(J84&gt;0,F84&lt;=TODAY()+'Parámetros'!$B$4,P84&lt;&gt;'Parámetros'!$E$6,P84&lt;&gt;'Parámetros'!$E$7),"Plazo próximo: comprobar",IF(AND(IFERROR(H84/G84,0)&gt;='Parámetros'!$B$5,P84&lt;&gt;'Parámetros'!$E$6,P84&lt;&gt;'Parámetros'!$E$7),"Uso alto: comprobar","Sin aviso")))))))</f>
        <v/>
      </c>
    </row>
    <row r="85" ht="31" customHeight="1">
      <c r="A85" s="15" t="n"/>
      <c r="B85" s="15" t="n"/>
      <c r="C85" s="15" t="n"/>
      <c r="D85" s="36" t="n"/>
      <c r="E85" s="36" t="n"/>
      <c r="F85" s="36" t="n"/>
      <c r="G85" s="37" t="n"/>
      <c r="H85" s="37" t="n"/>
      <c r="I85" s="37" t="n"/>
      <c r="J85" s="42">
        <f>IF(A85="","",MAX(0,G85-H85-I85))</f>
        <v/>
      </c>
      <c r="K85" s="39" t="n"/>
      <c r="L85" s="43">
        <f>IF(A85="","",IF(OR(D85="",E85=""),"",IFERROR(MAX(0,E85-D85),"")))</f>
        <v/>
      </c>
      <c r="M85" s="44">
        <f>IF(A85="","",IF(OR(H85="",K85="",L85=""),"",IFERROR(H85*K85*L85,"")))</f>
        <v/>
      </c>
      <c r="N85" s="15" t="n"/>
      <c r="O85" s="22" t="n"/>
      <c r="P85" s="22" t="n"/>
      <c r="Q85" s="27">
        <f>IF(A85="","",IF(OR(B85="",C85="",D85="",E85="",F85="",G85="",H85="",I85="",K85="",N85="",O85="",P85=""),"Revisar datos",IF(OR(E85&lt;=D85,F85&gt;D85),"Revisar fechas",IF(H85+I85&gt;G85,"Comprobar exceso",IF(AND(J85&gt;0,F85&lt;TODAY(),P85&lt;&gt;'Parámetros'!$E$6,P85&lt;&gt;'Parámetros'!$E$7),"Plazo vencido: comprobar",IF(AND(J85&gt;0,F85&lt;=TODAY()+'Parámetros'!$B$4,P85&lt;&gt;'Parámetros'!$E$6,P85&lt;&gt;'Parámetros'!$E$7),"Plazo próximo: comprobar",IF(AND(IFERROR(H85/G85,0)&gt;='Parámetros'!$B$5,P85&lt;&gt;'Parámetros'!$E$6,P85&lt;&gt;'Parámetros'!$E$7),"Uso alto: comprobar","Sin aviso")))))))</f>
        <v/>
      </c>
    </row>
    <row r="86" ht="31" customHeight="1">
      <c r="A86" s="15" t="n"/>
      <c r="B86" s="15" t="n"/>
      <c r="C86" s="15" t="n"/>
      <c r="D86" s="36" t="n"/>
      <c r="E86" s="36" t="n"/>
      <c r="F86" s="36" t="n"/>
      <c r="G86" s="37" t="n"/>
      <c r="H86" s="37" t="n"/>
      <c r="I86" s="37" t="n"/>
      <c r="J86" s="38">
        <f>IF(A86="","",MAX(0,G86-H86-I86))</f>
        <v/>
      </c>
      <c r="K86" s="39" t="n"/>
      <c r="L86" s="40">
        <f>IF(A86="","",IF(OR(D86="",E86=""),"",IFERROR(MAX(0,E86-D86),"")))</f>
        <v/>
      </c>
      <c r="M86" s="41">
        <f>IF(A86="","",IF(OR(H86="",K86="",L86=""),"",IFERROR(H86*K86*L86,"")))</f>
        <v/>
      </c>
      <c r="N86" s="15" t="n"/>
      <c r="O86" s="22" t="n"/>
      <c r="P86" s="22" t="n"/>
      <c r="Q86" s="23">
        <f>IF(A86="","",IF(OR(B86="",C86="",D86="",E86="",F86="",G86="",H86="",I86="",K86="",N86="",O86="",P86=""),"Revisar datos",IF(OR(E86&lt;=D86,F86&gt;D86),"Revisar fechas",IF(H86+I86&gt;G86,"Comprobar exceso",IF(AND(J86&gt;0,F86&lt;TODAY(),P86&lt;&gt;'Parámetros'!$E$6,P86&lt;&gt;'Parámetros'!$E$7),"Plazo vencido: comprobar",IF(AND(J86&gt;0,F86&lt;=TODAY()+'Parámetros'!$B$4,P86&lt;&gt;'Parámetros'!$E$6,P86&lt;&gt;'Parámetros'!$E$7),"Plazo próximo: comprobar",IF(AND(IFERROR(H86/G86,0)&gt;='Parámetros'!$B$5,P86&lt;&gt;'Parámetros'!$E$6,P86&lt;&gt;'Parámetros'!$E$7),"Uso alto: comprobar","Sin aviso")))))))</f>
        <v/>
      </c>
    </row>
    <row r="87" ht="31" customHeight="1">
      <c r="A87" s="15" t="n"/>
      <c r="B87" s="15" t="n"/>
      <c r="C87" s="15" t="n"/>
      <c r="D87" s="36" t="n"/>
      <c r="E87" s="36" t="n"/>
      <c r="F87" s="36" t="n"/>
      <c r="G87" s="37" t="n"/>
      <c r="H87" s="37" t="n"/>
      <c r="I87" s="37" t="n"/>
      <c r="J87" s="42">
        <f>IF(A87="","",MAX(0,G87-H87-I87))</f>
        <v/>
      </c>
      <c r="K87" s="39" t="n"/>
      <c r="L87" s="43">
        <f>IF(A87="","",IF(OR(D87="",E87=""),"",IFERROR(MAX(0,E87-D87),"")))</f>
        <v/>
      </c>
      <c r="M87" s="44">
        <f>IF(A87="","",IF(OR(H87="",K87="",L87=""),"",IFERROR(H87*K87*L87,"")))</f>
        <v/>
      </c>
      <c r="N87" s="15" t="n"/>
      <c r="O87" s="22" t="n"/>
      <c r="P87" s="22" t="n"/>
      <c r="Q87" s="27">
        <f>IF(A87="","",IF(OR(B87="",C87="",D87="",E87="",F87="",G87="",H87="",I87="",K87="",N87="",O87="",P87=""),"Revisar datos",IF(OR(E87&lt;=D87,F87&gt;D87),"Revisar fechas",IF(H87+I87&gt;G87,"Comprobar exceso",IF(AND(J87&gt;0,F87&lt;TODAY(),P87&lt;&gt;'Parámetros'!$E$6,P87&lt;&gt;'Parámetros'!$E$7),"Plazo vencido: comprobar",IF(AND(J87&gt;0,F87&lt;=TODAY()+'Parámetros'!$B$4,P87&lt;&gt;'Parámetros'!$E$6,P87&lt;&gt;'Parámetros'!$E$7),"Plazo próximo: comprobar",IF(AND(IFERROR(H87/G87,0)&gt;='Parámetros'!$B$5,P87&lt;&gt;'Parámetros'!$E$6,P87&lt;&gt;'Parámetros'!$E$7),"Uso alto: comprobar","Sin aviso")))))))</f>
        <v/>
      </c>
    </row>
    <row r="88" ht="31" customHeight="1">
      <c r="A88" s="15" t="n"/>
      <c r="B88" s="15" t="n"/>
      <c r="C88" s="15" t="n"/>
      <c r="D88" s="36" t="n"/>
      <c r="E88" s="36" t="n"/>
      <c r="F88" s="36" t="n"/>
      <c r="G88" s="37" t="n"/>
      <c r="H88" s="37" t="n"/>
      <c r="I88" s="37" t="n"/>
      <c r="J88" s="38">
        <f>IF(A88="","",MAX(0,G88-H88-I88))</f>
        <v/>
      </c>
      <c r="K88" s="39" t="n"/>
      <c r="L88" s="40">
        <f>IF(A88="","",IF(OR(D88="",E88=""),"",IFERROR(MAX(0,E88-D88),"")))</f>
        <v/>
      </c>
      <c r="M88" s="41">
        <f>IF(A88="","",IF(OR(H88="",K88="",L88=""),"",IFERROR(H88*K88*L88,"")))</f>
        <v/>
      </c>
      <c r="N88" s="15" t="n"/>
      <c r="O88" s="22" t="n"/>
      <c r="P88" s="22" t="n"/>
      <c r="Q88" s="23">
        <f>IF(A88="","",IF(OR(B88="",C88="",D88="",E88="",F88="",G88="",H88="",I88="",K88="",N88="",O88="",P88=""),"Revisar datos",IF(OR(E88&lt;=D88,F88&gt;D88),"Revisar fechas",IF(H88+I88&gt;G88,"Comprobar exceso",IF(AND(J88&gt;0,F88&lt;TODAY(),P88&lt;&gt;'Parámetros'!$E$6,P88&lt;&gt;'Parámetros'!$E$7),"Plazo vencido: comprobar",IF(AND(J88&gt;0,F88&lt;=TODAY()+'Parámetros'!$B$4,P88&lt;&gt;'Parámetros'!$E$6,P88&lt;&gt;'Parámetros'!$E$7),"Plazo próximo: comprobar",IF(AND(IFERROR(H88/G88,0)&gt;='Parámetros'!$B$5,P88&lt;&gt;'Parámetros'!$E$6,P88&lt;&gt;'Parámetros'!$E$7),"Uso alto: comprobar","Sin aviso")))))))</f>
        <v/>
      </c>
    </row>
    <row r="89" ht="31" customHeight="1">
      <c r="A89" s="15" t="n"/>
      <c r="B89" s="15" t="n"/>
      <c r="C89" s="15" t="n"/>
      <c r="D89" s="36" t="n"/>
      <c r="E89" s="36" t="n"/>
      <c r="F89" s="36" t="n"/>
      <c r="G89" s="37" t="n"/>
      <c r="H89" s="37" t="n"/>
      <c r="I89" s="37" t="n"/>
      <c r="J89" s="42">
        <f>IF(A89="","",MAX(0,G89-H89-I89))</f>
        <v/>
      </c>
      <c r="K89" s="39" t="n"/>
      <c r="L89" s="43">
        <f>IF(A89="","",IF(OR(D89="",E89=""),"",IFERROR(MAX(0,E89-D89),"")))</f>
        <v/>
      </c>
      <c r="M89" s="44">
        <f>IF(A89="","",IF(OR(H89="",K89="",L89=""),"",IFERROR(H89*K89*L89,"")))</f>
        <v/>
      </c>
      <c r="N89" s="15" t="n"/>
      <c r="O89" s="22" t="n"/>
      <c r="P89" s="22" t="n"/>
      <c r="Q89" s="27">
        <f>IF(A89="","",IF(OR(B89="",C89="",D89="",E89="",F89="",G89="",H89="",I89="",K89="",N89="",O89="",P89=""),"Revisar datos",IF(OR(E89&lt;=D89,F89&gt;D89),"Revisar fechas",IF(H89+I89&gt;G89,"Comprobar exceso",IF(AND(J89&gt;0,F89&lt;TODAY(),P89&lt;&gt;'Parámetros'!$E$6,P89&lt;&gt;'Parámetros'!$E$7),"Plazo vencido: comprobar",IF(AND(J89&gt;0,F89&lt;=TODAY()+'Parámetros'!$B$4,P89&lt;&gt;'Parámetros'!$E$6,P89&lt;&gt;'Parámetros'!$E$7),"Plazo próximo: comprobar",IF(AND(IFERROR(H89/G89,0)&gt;='Parámetros'!$B$5,P89&lt;&gt;'Parámetros'!$E$6,P89&lt;&gt;'Parámetros'!$E$7),"Uso alto: comprobar","Sin aviso")))))))</f>
        <v/>
      </c>
    </row>
    <row r="90" ht="31" customHeight="1">
      <c r="A90" s="15" t="n"/>
      <c r="B90" s="15" t="n"/>
      <c r="C90" s="15" t="n"/>
      <c r="D90" s="36" t="n"/>
      <c r="E90" s="36" t="n"/>
      <c r="F90" s="36" t="n"/>
      <c r="G90" s="37" t="n"/>
      <c r="H90" s="37" t="n"/>
      <c r="I90" s="37" t="n"/>
      <c r="J90" s="38">
        <f>IF(A90="","",MAX(0,G90-H90-I90))</f>
        <v/>
      </c>
      <c r="K90" s="39" t="n"/>
      <c r="L90" s="40">
        <f>IF(A90="","",IF(OR(D90="",E90=""),"",IFERROR(MAX(0,E90-D90),"")))</f>
        <v/>
      </c>
      <c r="M90" s="41">
        <f>IF(A90="","",IF(OR(H90="",K90="",L90=""),"",IFERROR(H90*K90*L90,"")))</f>
        <v/>
      </c>
      <c r="N90" s="15" t="n"/>
      <c r="O90" s="22" t="n"/>
      <c r="P90" s="22" t="n"/>
      <c r="Q90" s="23">
        <f>IF(A90="","",IF(OR(B90="",C90="",D90="",E90="",F90="",G90="",H90="",I90="",K90="",N90="",O90="",P90=""),"Revisar datos",IF(OR(E90&lt;=D90,F90&gt;D90),"Revisar fechas",IF(H90+I90&gt;G90,"Comprobar exceso",IF(AND(J90&gt;0,F90&lt;TODAY(),P90&lt;&gt;'Parámetros'!$E$6,P90&lt;&gt;'Parámetros'!$E$7),"Plazo vencido: comprobar",IF(AND(J90&gt;0,F90&lt;=TODAY()+'Parámetros'!$B$4,P90&lt;&gt;'Parámetros'!$E$6,P90&lt;&gt;'Parámetros'!$E$7),"Plazo próximo: comprobar",IF(AND(IFERROR(H90/G90,0)&gt;='Parámetros'!$B$5,P90&lt;&gt;'Parámetros'!$E$6,P90&lt;&gt;'Parámetros'!$E$7),"Uso alto: comprobar","Sin aviso")))))))</f>
        <v/>
      </c>
    </row>
    <row r="91" ht="31" customHeight="1">
      <c r="A91" s="15" t="n"/>
      <c r="B91" s="15" t="n"/>
      <c r="C91" s="15" t="n"/>
      <c r="D91" s="36" t="n"/>
      <c r="E91" s="36" t="n"/>
      <c r="F91" s="36" t="n"/>
      <c r="G91" s="37" t="n"/>
      <c r="H91" s="37" t="n"/>
      <c r="I91" s="37" t="n"/>
      <c r="J91" s="42">
        <f>IF(A91="","",MAX(0,G91-H91-I91))</f>
        <v/>
      </c>
      <c r="K91" s="39" t="n"/>
      <c r="L91" s="43">
        <f>IF(A91="","",IF(OR(D91="",E91=""),"",IFERROR(MAX(0,E91-D91),"")))</f>
        <v/>
      </c>
      <c r="M91" s="44">
        <f>IF(A91="","",IF(OR(H91="",K91="",L91=""),"",IFERROR(H91*K91*L91,"")))</f>
        <v/>
      </c>
      <c r="N91" s="15" t="n"/>
      <c r="O91" s="22" t="n"/>
      <c r="P91" s="22" t="n"/>
      <c r="Q91" s="27">
        <f>IF(A91="","",IF(OR(B91="",C91="",D91="",E91="",F91="",G91="",H91="",I91="",K91="",N91="",O91="",P91=""),"Revisar datos",IF(OR(E91&lt;=D91,F91&gt;D91),"Revisar fechas",IF(H91+I91&gt;G91,"Comprobar exceso",IF(AND(J91&gt;0,F91&lt;TODAY(),P91&lt;&gt;'Parámetros'!$E$6,P91&lt;&gt;'Parámetros'!$E$7),"Plazo vencido: comprobar",IF(AND(J91&gt;0,F91&lt;=TODAY()+'Parámetros'!$B$4,P91&lt;&gt;'Parámetros'!$E$6,P91&lt;&gt;'Parámetros'!$E$7),"Plazo próximo: comprobar",IF(AND(IFERROR(H91/G91,0)&gt;='Parámetros'!$B$5,P91&lt;&gt;'Parámetros'!$E$6,P91&lt;&gt;'Parámetros'!$E$7),"Uso alto: comprobar","Sin aviso")))))))</f>
        <v/>
      </c>
    </row>
    <row r="92" ht="31" customHeight="1">
      <c r="A92" s="15" t="n"/>
      <c r="B92" s="15" t="n"/>
      <c r="C92" s="15" t="n"/>
      <c r="D92" s="36" t="n"/>
      <c r="E92" s="36" t="n"/>
      <c r="F92" s="36" t="n"/>
      <c r="G92" s="37" t="n"/>
      <c r="H92" s="37" t="n"/>
      <c r="I92" s="37" t="n"/>
      <c r="J92" s="38">
        <f>IF(A92="","",MAX(0,G92-H92-I92))</f>
        <v/>
      </c>
      <c r="K92" s="39" t="n"/>
      <c r="L92" s="40">
        <f>IF(A92="","",IF(OR(D92="",E92=""),"",IFERROR(MAX(0,E92-D92),"")))</f>
        <v/>
      </c>
      <c r="M92" s="41">
        <f>IF(A92="","",IF(OR(H92="",K92="",L92=""),"",IFERROR(H92*K92*L92,"")))</f>
        <v/>
      </c>
      <c r="N92" s="15" t="n"/>
      <c r="O92" s="22" t="n"/>
      <c r="P92" s="22" t="n"/>
      <c r="Q92" s="23">
        <f>IF(A92="","",IF(OR(B92="",C92="",D92="",E92="",F92="",G92="",H92="",I92="",K92="",N92="",O92="",P92=""),"Revisar datos",IF(OR(E92&lt;=D92,F92&gt;D92),"Revisar fechas",IF(H92+I92&gt;G92,"Comprobar exceso",IF(AND(J92&gt;0,F92&lt;TODAY(),P92&lt;&gt;'Parámetros'!$E$6,P92&lt;&gt;'Parámetros'!$E$7),"Plazo vencido: comprobar",IF(AND(J92&gt;0,F92&lt;=TODAY()+'Parámetros'!$B$4,P92&lt;&gt;'Parámetros'!$E$6,P92&lt;&gt;'Parámetros'!$E$7),"Plazo próximo: comprobar",IF(AND(IFERROR(H92/G92,0)&gt;='Parámetros'!$B$5,P92&lt;&gt;'Parámetros'!$E$6,P92&lt;&gt;'Parámetros'!$E$7),"Uso alto: comprobar","Sin aviso")))))))</f>
        <v/>
      </c>
    </row>
    <row r="93" ht="31" customHeight="1">
      <c r="A93" s="15" t="n"/>
      <c r="B93" s="15" t="n"/>
      <c r="C93" s="15" t="n"/>
      <c r="D93" s="36" t="n"/>
      <c r="E93" s="36" t="n"/>
      <c r="F93" s="36" t="n"/>
      <c r="G93" s="37" t="n"/>
      <c r="H93" s="37" t="n"/>
      <c r="I93" s="37" t="n"/>
      <c r="J93" s="42">
        <f>IF(A93="","",MAX(0,G93-H93-I93))</f>
        <v/>
      </c>
      <c r="K93" s="39" t="n"/>
      <c r="L93" s="43">
        <f>IF(A93="","",IF(OR(D93="",E93=""),"",IFERROR(MAX(0,E93-D93),"")))</f>
        <v/>
      </c>
      <c r="M93" s="44">
        <f>IF(A93="","",IF(OR(H93="",K93="",L93=""),"",IFERROR(H93*K93*L93,"")))</f>
        <v/>
      </c>
      <c r="N93" s="15" t="n"/>
      <c r="O93" s="22" t="n"/>
      <c r="P93" s="22" t="n"/>
      <c r="Q93" s="27">
        <f>IF(A93="","",IF(OR(B93="",C93="",D93="",E93="",F93="",G93="",H93="",I93="",K93="",N93="",O93="",P93=""),"Revisar datos",IF(OR(E93&lt;=D93,F93&gt;D93),"Revisar fechas",IF(H93+I93&gt;G93,"Comprobar exceso",IF(AND(J93&gt;0,F93&lt;TODAY(),P93&lt;&gt;'Parámetros'!$E$6,P93&lt;&gt;'Parámetros'!$E$7),"Plazo vencido: comprobar",IF(AND(J93&gt;0,F93&lt;=TODAY()+'Parámetros'!$B$4,P93&lt;&gt;'Parámetros'!$E$6,P93&lt;&gt;'Parámetros'!$E$7),"Plazo próximo: comprobar",IF(AND(IFERROR(H93/G93,0)&gt;='Parámetros'!$B$5,P93&lt;&gt;'Parámetros'!$E$6,P93&lt;&gt;'Parámetros'!$E$7),"Uso alto: comprobar","Sin aviso")))))))</f>
        <v/>
      </c>
    </row>
    <row r="94" ht="31" customHeight="1">
      <c r="A94" s="15" t="n"/>
      <c r="B94" s="15" t="n"/>
      <c r="C94" s="15" t="n"/>
      <c r="D94" s="36" t="n"/>
      <c r="E94" s="36" t="n"/>
      <c r="F94" s="36" t="n"/>
      <c r="G94" s="37" t="n"/>
      <c r="H94" s="37" t="n"/>
      <c r="I94" s="37" t="n"/>
      <c r="J94" s="38">
        <f>IF(A94="","",MAX(0,G94-H94-I94))</f>
        <v/>
      </c>
      <c r="K94" s="39" t="n"/>
      <c r="L94" s="40">
        <f>IF(A94="","",IF(OR(D94="",E94=""),"",IFERROR(MAX(0,E94-D94),"")))</f>
        <v/>
      </c>
      <c r="M94" s="41">
        <f>IF(A94="","",IF(OR(H94="",K94="",L94=""),"",IFERROR(H94*K94*L94,"")))</f>
        <v/>
      </c>
      <c r="N94" s="15" t="n"/>
      <c r="O94" s="22" t="n"/>
      <c r="P94" s="22" t="n"/>
      <c r="Q94" s="23">
        <f>IF(A94="","",IF(OR(B94="",C94="",D94="",E94="",F94="",G94="",H94="",I94="",K94="",N94="",O94="",P94=""),"Revisar datos",IF(OR(E94&lt;=D94,F94&gt;D94),"Revisar fechas",IF(H94+I94&gt;G94,"Comprobar exceso",IF(AND(J94&gt;0,F94&lt;TODAY(),P94&lt;&gt;'Parámetros'!$E$6,P94&lt;&gt;'Parámetros'!$E$7),"Plazo vencido: comprobar",IF(AND(J94&gt;0,F94&lt;=TODAY()+'Parámetros'!$B$4,P94&lt;&gt;'Parámetros'!$E$6,P94&lt;&gt;'Parámetros'!$E$7),"Plazo próximo: comprobar",IF(AND(IFERROR(H94/G94,0)&gt;='Parámetros'!$B$5,P94&lt;&gt;'Parámetros'!$E$6,P94&lt;&gt;'Parámetros'!$E$7),"Uso alto: comprobar","Sin aviso")))))))</f>
        <v/>
      </c>
    </row>
    <row r="95" ht="31" customHeight="1">
      <c r="A95" s="15" t="n"/>
      <c r="B95" s="15" t="n"/>
      <c r="C95" s="15" t="n"/>
      <c r="D95" s="36" t="n"/>
      <c r="E95" s="36" t="n"/>
      <c r="F95" s="36" t="n"/>
      <c r="G95" s="37" t="n"/>
      <c r="H95" s="37" t="n"/>
      <c r="I95" s="37" t="n"/>
      <c r="J95" s="42">
        <f>IF(A95="","",MAX(0,G95-H95-I95))</f>
        <v/>
      </c>
      <c r="K95" s="39" t="n"/>
      <c r="L95" s="43">
        <f>IF(A95="","",IF(OR(D95="",E95=""),"",IFERROR(MAX(0,E95-D95),"")))</f>
        <v/>
      </c>
      <c r="M95" s="44">
        <f>IF(A95="","",IF(OR(H95="",K95="",L95=""),"",IFERROR(H95*K95*L95,"")))</f>
        <v/>
      </c>
      <c r="N95" s="15" t="n"/>
      <c r="O95" s="22" t="n"/>
      <c r="P95" s="22" t="n"/>
      <c r="Q95" s="27">
        <f>IF(A95="","",IF(OR(B95="",C95="",D95="",E95="",F95="",G95="",H95="",I95="",K95="",N95="",O95="",P95=""),"Revisar datos",IF(OR(E95&lt;=D95,F95&gt;D95),"Revisar fechas",IF(H95+I95&gt;G95,"Comprobar exceso",IF(AND(J95&gt;0,F95&lt;TODAY(),P95&lt;&gt;'Parámetros'!$E$6,P95&lt;&gt;'Parámetros'!$E$7),"Plazo vencido: comprobar",IF(AND(J95&gt;0,F95&lt;=TODAY()+'Parámetros'!$B$4,P95&lt;&gt;'Parámetros'!$E$6,P95&lt;&gt;'Parámetros'!$E$7),"Plazo próximo: comprobar",IF(AND(IFERROR(H95/G95,0)&gt;='Parámetros'!$B$5,P95&lt;&gt;'Parámetros'!$E$6,P95&lt;&gt;'Parámetros'!$E$7),"Uso alto: comprobar","Sin aviso")))))))</f>
        <v/>
      </c>
    </row>
    <row r="96" ht="31" customHeight="1">
      <c r="A96" s="15" t="n"/>
      <c r="B96" s="15" t="n"/>
      <c r="C96" s="15" t="n"/>
      <c r="D96" s="36" t="n"/>
      <c r="E96" s="36" t="n"/>
      <c r="F96" s="36" t="n"/>
      <c r="G96" s="37" t="n"/>
      <c r="H96" s="37" t="n"/>
      <c r="I96" s="37" t="n"/>
      <c r="J96" s="38">
        <f>IF(A96="","",MAX(0,G96-H96-I96))</f>
        <v/>
      </c>
      <c r="K96" s="39" t="n"/>
      <c r="L96" s="40">
        <f>IF(A96="","",IF(OR(D96="",E96=""),"",IFERROR(MAX(0,E96-D96),"")))</f>
        <v/>
      </c>
      <c r="M96" s="41">
        <f>IF(A96="","",IF(OR(H96="",K96="",L96=""),"",IFERROR(H96*K96*L96,"")))</f>
        <v/>
      </c>
      <c r="N96" s="15" t="n"/>
      <c r="O96" s="22" t="n"/>
      <c r="P96" s="22" t="n"/>
      <c r="Q96" s="23">
        <f>IF(A96="","",IF(OR(B96="",C96="",D96="",E96="",F96="",G96="",H96="",I96="",K96="",N96="",O96="",P96=""),"Revisar datos",IF(OR(E96&lt;=D96,F96&gt;D96),"Revisar fechas",IF(H96+I96&gt;G96,"Comprobar exceso",IF(AND(J96&gt;0,F96&lt;TODAY(),P96&lt;&gt;'Parámetros'!$E$6,P96&lt;&gt;'Parámetros'!$E$7),"Plazo vencido: comprobar",IF(AND(J96&gt;0,F96&lt;=TODAY()+'Parámetros'!$B$4,P96&lt;&gt;'Parámetros'!$E$6,P96&lt;&gt;'Parámetros'!$E$7),"Plazo próximo: comprobar",IF(AND(IFERROR(H96/G96,0)&gt;='Parámetros'!$B$5,P96&lt;&gt;'Parámetros'!$E$6,P96&lt;&gt;'Parámetros'!$E$7),"Uso alto: comprobar","Sin aviso")))))))</f>
        <v/>
      </c>
    </row>
    <row r="97" ht="31" customHeight="1">
      <c r="A97" s="15" t="n"/>
      <c r="B97" s="15" t="n"/>
      <c r="C97" s="15" t="n"/>
      <c r="D97" s="36" t="n"/>
      <c r="E97" s="36" t="n"/>
      <c r="F97" s="36" t="n"/>
      <c r="G97" s="37" t="n"/>
      <c r="H97" s="37" t="n"/>
      <c r="I97" s="37" t="n"/>
      <c r="J97" s="42">
        <f>IF(A97="","",MAX(0,G97-H97-I97))</f>
        <v/>
      </c>
      <c r="K97" s="39" t="n"/>
      <c r="L97" s="43">
        <f>IF(A97="","",IF(OR(D97="",E97=""),"",IFERROR(MAX(0,E97-D97),"")))</f>
        <v/>
      </c>
      <c r="M97" s="44">
        <f>IF(A97="","",IF(OR(H97="",K97="",L97=""),"",IFERROR(H97*K97*L97,"")))</f>
        <v/>
      </c>
      <c r="N97" s="15" t="n"/>
      <c r="O97" s="22" t="n"/>
      <c r="P97" s="22" t="n"/>
      <c r="Q97" s="27">
        <f>IF(A97="","",IF(OR(B97="",C97="",D97="",E97="",F97="",G97="",H97="",I97="",K97="",N97="",O97="",P97=""),"Revisar datos",IF(OR(E97&lt;=D97,F97&gt;D97),"Revisar fechas",IF(H97+I97&gt;G97,"Comprobar exceso",IF(AND(J97&gt;0,F97&lt;TODAY(),P97&lt;&gt;'Parámetros'!$E$6,P97&lt;&gt;'Parámetros'!$E$7),"Plazo vencido: comprobar",IF(AND(J97&gt;0,F97&lt;=TODAY()+'Parámetros'!$B$4,P97&lt;&gt;'Parámetros'!$E$6,P97&lt;&gt;'Parámetros'!$E$7),"Plazo próximo: comprobar",IF(AND(IFERROR(H97/G97,0)&gt;='Parámetros'!$B$5,P97&lt;&gt;'Parámetros'!$E$6,P97&lt;&gt;'Parámetros'!$E$7),"Uso alto: comprobar","Sin aviso")))))))</f>
        <v/>
      </c>
    </row>
    <row r="98" ht="31" customHeight="1">
      <c r="A98" s="15" t="n"/>
      <c r="B98" s="15" t="n"/>
      <c r="C98" s="15" t="n"/>
      <c r="D98" s="36" t="n"/>
      <c r="E98" s="36" t="n"/>
      <c r="F98" s="36" t="n"/>
      <c r="G98" s="37" t="n"/>
      <c r="H98" s="37" t="n"/>
      <c r="I98" s="37" t="n"/>
      <c r="J98" s="38">
        <f>IF(A98="","",MAX(0,G98-H98-I98))</f>
        <v/>
      </c>
      <c r="K98" s="39" t="n"/>
      <c r="L98" s="40">
        <f>IF(A98="","",IF(OR(D98="",E98=""),"",IFERROR(MAX(0,E98-D98),"")))</f>
        <v/>
      </c>
      <c r="M98" s="41">
        <f>IF(A98="","",IF(OR(H98="",K98="",L98=""),"",IFERROR(H98*K98*L98,"")))</f>
        <v/>
      </c>
      <c r="N98" s="15" t="n"/>
      <c r="O98" s="22" t="n"/>
      <c r="P98" s="22" t="n"/>
      <c r="Q98" s="23">
        <f>IF(A98="","",IF(OR(B98="",C98="",D98="",E98="",F98="",G98="",H98="",I98="",K98="",N98="",O98="",P98=""),"Revisar datos",IF(OR(E98&lt;=D98,F98&gt;D98),"Revisar fechas",IF(H98+I98&gt;G98,"Comprobar exceso",IF(AND(J98&gt;0,F98&lt;TODAY(),P98&lt;&gt;'Parámetros'!$E$6,P98&lt;&gt;'Parámetros'!$E$7),"Plazo vencido: comprobar",IF(AND(J98&gt;0,F98&lt;=TODAY()+'Parámetros'!$B$4,P98&lt;&gt;'Parámetros'!$E$6,P98&lt;&gt;'Parámetros'!$E$7),"Plazo próximo: comprobar",IF(AND(IFERROR(H98/G98,0)&gt;='Parámetros'!$B$5,P98&lt;&gt;'Parámetros'!$E$6,P98&lt;&gt;'Parámetros'!$E$7),"Uso alto: comprobar","Sin aviso")))))))</f>
        <v/>
      </c>
    </row>
    <row r="99" ht="31" customHeight="1">
      <c r="A99" s="15" t="n"/>
      <c r="B99" s="15" t="n"/>
      <c r="C99" s="15" t="n"/>
      <c r="D99" s="36" t="n"/>
      <c r="E99" s="36" t="n"/>
      <c r="F99" s="36" t="n"/>
      <c r="G99" s="37" t="n"/>
      <c r="H99" s="37" t="n"/>
      <c r="I99" s="37" t="n"/>
      <c r="J99" s="42">
        <f>IF(A99="","",MAX(0,G99-H99-I99))</f>
        <v/>
      </c>
      <c r="K99" s="39" t="n"/>
      <c r="L99" s="43">
        <f>IF(A99="","",IF(OR(D99="",E99=""),"",IFERROR(MAX(0,E99-D99),"")))</f>
        <v/>
      </c>
      <c r="M99" s="44">
        <f>IF(A99="","",IF(OR(H99="",K99="",L99=""),"",IFERROR(H99*K99*L99,"")))</f>
        <v/>
      </c>
      <c r="N99" s="15" t="n"/>
      <c r="O99" s="22" t="n"/>
      <c r="P99" s="22" t="n"/>
      <c r="Q99" s="27">
        <f>IF(A99="","",IF(OR(B99="",C99="",D99="",E99="",F99="",G99="",H99="",I99="",K99="",N99="",O99="",P99=""),"Revisar datos",IF(OR(E99&lt;=D99,F99&gt;D99),"Revisar fechas",IF(H99+I99&gt;G99,"Comprobar exceso",IF(AND(J99&gt;0,F99&lt;TODAY(),P99&lt;&gt;'Parámetros'!$E$6,P99&lt;&gt;'Parámetros'!$E$7),"Plazo vencido: comprobar",IF(AND(J99&gt;0,F99&lt;=TODAY()+'Parámetros'!$B$4,P99&lt;&gt;'Parámetros'!$E$6,P99&lt;&gt;'Parámetros'!$E$7),"Plazo próximo: comprobar",IF(AND(IFERROR(H99/G99,0)&gt;='Parámetros'!$B$5,P99&lt;&gt;'Parámetros'!$E$6,P99&lt;&gt;'Parámetros'!$E$7),"Uso alto: comprobar","Sin aviso")))))))</f>
        <v/>
      </c>
    </row>
    <row r="100" ht="31" customHeight="1">
      <c r="A100" s="15" t="n"/>
      <c r="B100" s="15" t="n"/>
      <c r="C100" s="15" t="n"/>
      <c r="D100" s="36" t="n"/>
      <c r="E100" s="36" t="n"/>
      <c r="F100" s="36" t="n"/>
      <c r="G100" s="37" t="n"/>
      <c r="H100" s="37" t="n"/>
      <c r="I100" s="37" t="n"/>
      <c r="J100" s="38">
        <f>IF(A100="","",MAX(0,G100-H100-I100))</f>
        <v/>
      </c>
      <c r="K100" s="39" t="n"/>
      <c r="L100" s="40">
        <f>IF(A100="","",IF(OR(D100="",E100=""),"",IFERROR(MAX(0,E100-D100),"")))</f>
        <v/>
      </c>
      <c r="M100" s="41">
        <f>IF(A100="","",IF(OR(H100="",K100="",L100=""),"",IFERROR(H100*K100*L100,"")))</f>
        <v/>
      </c>
      <c r="N100" s="15" t="n"/>
      <c r="O100" s="22" t="n"/>
      <c r="P100" s="22" t="n"/>
      <c r="Q100" s="23">
        <f>IF(A100="","",IF(OR(B100="",C100="",D100="",E100="",F100="",G100="",H100="",I100="",K100="",N100="",O100="",P100=""),"Revisar datos",IF(OR(E100&lt;=D100,F100&gt;D100),"Revisar fechas",IF(H100+I100&gt;G100,"Comprobar exceso",IF(AND(J100&gt;0,F100&lt;TODAY(),P100&lt;&gt;'Parámetros'!$E$6,P100&lt;&gt;'Parámetros'!$E$7),"Plazo vencido: comprobar",IF(AND(J100&gt;0,F100&lt;=TODAY()+'Parámetros'!$B$4,P100&lt;&gt;'Parámetros'!$E$6,P100&lt;&gt;'Parámetros'!$E$7),"Plazo próximo: comprobar",IF(AND(IFERROR(H100/G100,0)&gt;='Parámetros'!$B$5,P100&lt;&gt;'Parámetros'!$E$6,P100&lt;&gt;'Parámetros'!$E$7),"Uso alto: comprobar","Sin aviso")))))))</f>
        <v/>
      </c>
    </row>
    <row r="101" ht="31" customHeight="1">
      <c r="A101" s="15" t="n"/>
      <c r="B101" s="15" t="n"/>
      <c r="C101" s="15" t="n"/>
      <c r="D101" s="36" t="n"/>
      <c r="E101" s="36" t="n"/>
      <c r="F101" s="36" t="n"/>
      <c r="G101" s="37" t="n"/>
      <c r="H101" s="37" t="n"/>
      <c r="I101" s="37" t="n"/>
      <c r="J101" s="42">
        <f>IF(A101="","",MAX(0,G101-H101-I101))</f>
        <v/>
      </c>
      <c r="K101" s="39" t="n"/>
      <c r="L101" s="43">
        <f>IF(A101="","",IF(OR(D101="",E101=""),"",IFERROR(MAX(0,E101-D101),"")))</f>
        <v/>
      </c>
      <c r="M101" s="44">
        <f>IF(A101="","",IF(OR(H101="",K101="",L101=""),"",IFERROR(H101*K101*L101,"")))</f>
        <v/>
      </c>
      <c r="N101" s="15" t="n"/>
      <c r="O101" s="22" t="n"/>
      <c r="P101" s="22" t="n"/>
      <c r="Q101" s="27">
        <f>IF(A101="","",IF(OR(B101="",C101="",D101="",E101="",F101="",G101="",H101="",I101="",K101="",N101="",O101="",P101=""),"Revisar datos",IF(OR(E101&lt;=D101,F101&gt;D101),"Revisar fechas",IF(H101+I101&gt;G101,"Comprobar exceso",IF(AND(J101&gt;0,F101&lt;TODAY(),P101&lt;&gt;'Parámetros'!$E$6,P101&lt;&gt;'Parámetros'!$E$7),"Plazo vencido: comprobar",IF(AND(J101&gt;0,F101&lt;=TODAY()+'Parámetros'!$B$4,P101&lt;&gt;'Parámetros'!$E$6,P101&lt;&gt;'Parámetros'!$E$7),"Plazo próximo: comprobar",IF(AND(IFERROR(H101/G101,0)&gt;='Parámetros'!$B$5,P101&lt;&gt;'Parámetros'!$E$6,P101&lt;&gt;'Parámetros'!$E$7),"Uso alto: comprobar","Sin aviso")))))))</f>
        <v/>
      </c>
    </row>
    <row r="102" ht="31" customHeight="1">
      <c r="A102" s="15" t="n"/>
      <c r="B102" s="15" t="n"/>
      <c r="C102" s="15" t="n"/>
      <c r="D102" s="36" t="n"/>
      <c r="E102" s="36" t="n"/>
      <c r="F102" s="36" t="n"/>
      <c r="G102" s="37" t="n"/>
      <c r="H102" s="37" t="n"/>
      <c r="I102" s="37" t="n"/>
      <c r="J102" s="38">
        <f>IF(A102="","",MAX(0,G102-H102-I102))</f>
        <v/>
      </c>
      <c r="K102" s="39" t="n"/>
      <c r="L102" s="40">
        <f>IF(A102="","",IF(OR(D102="",E102=""),"",IFERROR(MAX(0,E102-D102),"")))</f>
        <v/>
      </c>
      <c r="M102" s="41">
        <f>IF(A102="","",IF(OR(H102="",K102="",L102=""),"",IFERROR(H102*K102*L102,"")))</f>
        <v/>
      </c>
      <c r="N102" s="15" t="n"/>
      <c r="O102" s="22" t="n"/>
      <c r="P102" s="22" t="n"/>
      <c r="Q102" s="23">
        <f>IF(A102="","",IF(OR(B102="",C102="",D102="",E102="",F102="",G102="",H102="",I102="",K102="",N102="",O102="",P102=""),"Revisar datos",IF(OR(E102&lt;=D102,F102&gt;D102),"Revisar fechas",IF(H102+I102&gt;G102,"Comprobar exceso",IF(AND(J102&gt;0,F102&lt;TODAY(),P102&lt;&gt;'Parámetros'!$E$6,P102&lt;&gt;'Parámetros'!$E$7),"Plazo vencido: comprobar",IF(AND(J102&gt;0,F102&lt;=TODAY()+'Parámetros'!$B$4,P102&lt;&gt;'Parámetros'!$E$6,P102&lt;&gt;'Parámetros'!$E$7),"Plazo próximo: comprobar",IF(AND(IFERROR(H102/G102,0)&gt;='Parámetros'!$B$5,P102&lt;&gt;'Parámetros'!$E$6,P102&lt;&gt;'Parámetros'!$E$7),"Uso alto: comprobar","Sin aviso")))))))</f>
        <v/>
      </c>
    </row>
    <row r="103" ht="31" customHeight="1">
      <c r="A103" s="15" t="n"/>
      <c r="B103" s="15" t="n"/>
      <c r="C103" s="15" t="n"/>
      <c r="D103" s="36" t="n"/>
      <c r="E103" s="36" t="n"/>
      <c r="F103" s="36" t="n"/>
      <c r="G103" s="37" t="n"/>
      <c r="H103" s="37" t="n"/>
      <c r="I103" s="37" t="n"/>
      <c r="J103" s="42">
        <f>IF(A103="","",MAX(0,G103-H103-I103))</f>
        <v/>
      </c>
      <c r="K103" s="39" t="n"/>
      <c r="L103" s="43">
        <f>IF(A103="","",IF(OR(D103="",E103=""),"",IFERROR(MAX(0,E103-D103),"")))</f>
        <v/>
      </c>
      <c r="M103" s="44">
        <f>IF(A103="","",IF(OR(H103="",K103="",L103=""),"",IFERROR(H103*K103*L103,"")))</f>
        <v/>
      </c>
      <c r="N103" s="15" t="n"/>
      <c r="O103" s="22" t="n"/>
      <c r="P103" s="22" t="n"/>
      <c r="Q103" s="27">
        <f>IF(A103="","",IF(OR(B103="",C103="",D103="",E103="",F103="",G103="",H103="",I103="",K103="",N103="",O103="",P103=""),"Revisar datos",IF(OR(E103&lt;=D103,F103&gt;D103),"Revisar fechas",IF(H103+I103&gt;G103,"Comprobar exceso",IF(AND(J103&gt;0,F103&lt;TODAY(),P103&lt;&gt;'Parámetros'!$E$6,P103&lt;&gt;'Parámetros'!$E$7),"Plazo vencido: comprobar",IF(AND(J103&gt;0,F103&lt;=TODAY()+'Parámetros'!$B$4,P103&lt;&gt;'Parámetros'!$E$6,P103&lt;&gt;'Parámetros'!$E$7),"Plazo próximo: comprobar",IF(AND(IFERROR(H103/G103,0)&gt;='Parámetros'!$B$5,P103&lt;&gt;'Parámetros'!$E$6,P103&lt;&gt;'Parámetros'!$E$7),"Uso alto: comprobar","Sin aviso")))))))</f>
        <v/>
      </c>
    </row>
  </sheetData>
  <autoFilter ref="A3:Q103"/>
  <mergeCells count="1">
    <mergeCell ref="A1:Q1"/>
  </mergeCells>
  <conditionalFormatting sqref="Q4:Q103">
    <cfRule type="expression" priority="1" dxfId="0">
      <formula>AND($A4&lt;&gt;"",$Q4&lt;&gt;"Sin aviso",$Q4&lt;&gt;"")</formula>
    </cfRule>
    <cfRule type="expression" priority="2" dxfId="2">
      <formula>AND($A4&lt;&gt;"",$Q4="Sin aviso")</formula>
    </cfRule>
  </conditionalFormatting>
  <conditionalFormatting sqref="H4:H103">
    <cfRule type="expression" priority="3" dxfId="1">
      <formula>AND($A4&lt;&gt;"",IFERROR($H4/$G4,0)&gt;='Parámetros'!$B$5)</formula>
    </cfRule>
  </conditionalFormatting>
  <dataValidations count="6">
    <dataValidation sqref="D4:F103" showDropDown="0" showInputMessage="1" showErrorMessage="1" allowBlank="0" errorTitle="Fecha fuera del intervalo" error="Introduce una fecha dentro del intervalo definido en Parámetros." promptTitle="Comprobación de fechas" prompt="Comprueba que la entrada, la salida y el límite sean coherentes." type="date" operator="between">
      <formula1>INDIRECT("'Parámetros'!$B$7")</formula1>
      <formula2>INDIRECT("'Parámetros'!$B$8")</formula2>
    </dataValidation>
    <dataValidation sqref="G4:G103" showDropDown="0" showInputMessage="0" showErrorMessage="1" allowBlank="0" errorTitle="Cupo no válido" error="Introduce un cupo entero dentro del máximo definido en Parámetros." type="whole" operator="between">
      <formula1>1</formula1>
      <formula2>INDIRECT("'Parámetros'!$B$6")</formula2>
    </dataValidation>
    <dataValidation sqref="H4:I103" showDropDown="0" showInputMessage="0" showErrorMessage="1" allowBlank="0" errorTitle="Cantidad no válida" error="Introduce una cantidad entera entre cero y el máximo definido." type="whole" operator="between">
      <formula1>0</formula1>
      <formula2>INDIRECT("'Parámetros'!$B$6")</formula2>
    </dataValidation>
    <dataValidation sqref="K4:K103" showDropDown="0" showInputMessage="0" showErrorMessage="1" allowBlank="0" errorTitle="Tarifa no válida" error="Introduce una tarifa dentro del máximo orientativo definido." type="decimal" operator="between">
      <formula1>0</formula1>
      <formula2>INDIRECT("'Parámetros'!$B$9")</formula2>
    </dataValidation>
    <dataValidation sqref="O4:O103" showDropDown="0" showInputMessage="0" showErrorMessage="1" allowBlank="0" errorTitle="Responsable no válido" error="Selecciona un responsable de la lista editable de Parámetros." type="list">
      <formula1>INDIRECT("'Parámetros'!$D$4:$D$8")</formula1>
    </dataValidation>
    <dataValidation sqref="P4:P103" showDropDown="0" showInputMessage="0" showErrorMessage="1" allowBlank="0" errorTitle="Estado no válido" error="Selecciona un estado de la lista editable de Parámetros." type="list">
      <formula1>INDIRECT("'Parámetros'!$E$4:$E$7")</formula1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48" customWidth="1" min="3" max="3"/>
    <col width="27" customWidth="1" min="4" max="4"/>
    <col width="20" customWidth="1" min="5" max="5"/>
  </cols>
  <sheetData>
    <row r="1" ht="28" customHeight="1">
      <c r="A1" s="1" t="inlineStr">
        <is>
          <t>Parámetros editables del control de cupos hoteleros</t>
        </is>
      </c>
      <c r="B1" s="31" t="n"/>
      <c r="C1" s="31" t="n"/>
      <c r="D1" s="31" t="n"/>
      <c r="E1" s="32" t="n"/>
    </row>
    <row r="2" ht="30" customHeight="1">
      <c r="A2" s="14" t="inlineStr">
        <is>
          <t>Los límites y listas son supuestos operativos editables; deben revisarse antes de utilizar el libro.</t>
        </is>
      </c>
    </row>
    <row r="3">
      <c r="A3" s="3" t="inlineStr">
        <is>
          <t>Supuesto editable</t>
        </is>
      </c>
      <c r="B3" s="3" t="inlineStr">
        <is>
          <t>Valor</t>
        </is>
      </c>
      <c r="C3" s="3" t="inlineStr">
        <is>
          <t>Uso operativo</t>
        </is>
      </c>
      <c r="D3" s="3" t="inlineStr">
        <is>
          <t>Responsables permitidos</t>
        </is>
      </c>
      <c r="E3" s="3" t="inlineStr">
        <is>
          <t>Estados permitidos</t>
        </is>
      </c>
    </row>
    <row r="4">
      <c r="A4" s="23" t="inlineStr">
        <is>
          <t>Días de antelación para aviso</t>
        </is>
      </c>
      <c r="B4" s="15" t="n">
        <v>7</v>
      </c>
      <c r="C4" s="23" t="inlineStr">
        <is>
          <t>Plazo próximo que requiere comprobación humana</t>
        </is>
      </c>
      <c r="D4" s="28" t="inlineStr">
        <is>
          <t>Equipo ficticio Norte</t>
        </is>
      </c>
      <c r="E4" s="28" t="inlineStr">
        <is>
          <t>Abierto</t>
        </is>
      </c>
    </row>
    <row r="5">
      <c r="A5" s="27" t="inlineStr">
        <is>
          <t>Umbral de uso alto</t>
        </is>
      </c>
      <c r="B5" s="29" t="n">
        <v>0.8</v>
      </c>
      <c r="C5" s="27" t="inlineStr">
        <is>
          <t>Proporción consumida sobre el cupo contratado</t>
        </is>
      </c>
      <c r="D5" s="28" t="inlineStr">
        <is>
          <t>Equipo ficticio Centro</t>
        </is>
      </c>
      <c r="E5" s="28" t="inlineStr">
        <is>
          <t>En revisión</t>
        </is>
      </c>
    </row>
    <row r="6">
      <c r="A6" s="23" t="inlineStr">
        <is>
          <t>Máximo de habitaciones por línea</t>
        </is>
      </c>
      <c r="B6" s="15" t="n">
        <v>50</v>
      </c>
      <c r="C6" s="23" t="inlineStr">
        <is>
          <t>Límite editable para la validación de cantidades</t>
        </is>
      </c>
      <c r="D6" s="28" t="inlineStr">
        <is>
          <t>Equipo ficticio Levante</t>
        </is>
      </c>
      <c r="E6" s="28" t="inlineStr">
        <is>
          <t>Cerrado</t>
        </is>
      </c>
    </row>
    <row r="7">
      <c r="A7" s="27" t="inlineStr">
        <is>
          <t>Fecha mínima admitida</t>
        </is>
      </c>
      <c r="B7" s="45" t="n">
        <v>45911</v>
      </c>
      <c r="C7" s="27" t="inlineStr">
        <is>
          <t>Inicio del intervalo de fechas permitido</t>
        </is>
      </c>
      <c r="D7" s="28" t="inlineStr">
        <is>
          <t>Equipo ficticio Sur</t>
        </is>
      </c>
      <c r="E7" s="28" t="inlineStr">
        <is>
          <t>Cancelado</t>
        </is>
      </c>
    </row>
    <row r="8">
      <c r="A8" s="23" t="inlineStr">
        <is>
          <t>Fecha máxima admitida</t>
        </is>
      </c>
      <c r="B8" s="45" t="n">
        <v>47006</v>
      </c>
      <c r="C8" s="23" t="inlineStr">
        <is>
          <t>Fin del intervalo de fechas permitido</t>
        </is>
      </c>
      <c r="D8" s="28" t="inlineStr">
        <is>
          <t>Equipo ficticio Islas</t>
        </is>
      </c>
      <c r="E8" s="28" t="n"/>
    </row>
    <row r="9">
      <c r="A9" s="27" t="inlineStr">
        <is>
          <t>Tarifa máxima orientativa</t>
        </is>
      </c>
      <c r="B9" s="39" t="n">
        <v>180</v>
      </c>
      <c r="C9" s="27" t="inlineStr">
        <is>
          <t>Límite editable para detectar entradas incoherentes</t>
        </is>
      </c>
      <c r="D9" s="28" t="n"/>
      <c r="E9" s="28" t="n"/>
    </row>
  </sheetData>
  <mergeCells count="1">
    <mergeCell ref="A1:E1"/>
  </mergeCells>
  <dataValidations count="5">
    <dataValidation sqref="B4" showDropDown="0" showInputMessage="1" showErrorMessage="1" allowBlank="0" errorTitle="Días no válidos" error="Introduce un número entero entre 0 y 60." promptTitle="Supuesto editable" prompt="Revisa el plazo de aviso que utilizará la hoja Cupos." type="whole" operator="between">
      <formula1>0</formula1>
      <formula2>60</formula2>
    </dataValidation>
    <dataValidation sqref="B5" showDropDown="0" showInputMessage="0" showErrorMessage="1" allowBlank="0" errorTitle="Umbral no válido" error="Introduce una proporción entre 0 y 1." type="decimal" operator="between">
      <formula1>0</formula1>
      <formula2>1</formula2>
    </dataValidation>
    <dataValidation sqref="B6" showDropDown="0" showInputMessage="0" showErrorMessage="1" allowBlank="0" errorTitle="Máximo no válido" error="Introduce un máximo entero mayor que cero." type="whole" operator="between">
      <formula1>1</formula1>
      <formula2>10000</formula2>
    </dataValidation>
    <dataValidation sqref="B7:B8" showDropDown="0" showInputMessage="0" showErrorMessage="1" allowBlank="0" errorTitle="Fecha no válida" error="Introduce una fecha válida dentro del intervalo permitido." type="date" operator="between">
      <formula1>DATE(2020,1,1)</formula1>
      <formula2>DATE(2099,12,31)</formula2>
    </dataValidation>
    <dataValidation sqref="B9" showDropDown="0" showInputMessage="0" showErrorMessage="1" allowBlank="0" errorTitle="Tarifa no válida" error="Introduce un importe igual o superior a cero." type="decimal" operator="between">
      <formula1>0</formula1>
      <formula2>100000</formula2>
    </dataValidation>
  </dataValidation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2026-09-11T09:35:56Z</dcterms:created>
  <dcterms:modified xmlns:dcterms="http://purl.org/dc/terms/" xmlns:xsi="http://www.w3.org/2001/XMLSchema-instance" xsi:type="dcterms:W3CDTF">2026-09-11T09:35:57+00:00Z</dcterms:modified>
</cp:coreProperties>
</file>