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Asignaciones" sheetId="2" state="visible" r:id="rId2"/>
    <sheet xmlns:r="http://schemas.openxmlformats.org/officeDocument/2006/relationships" name="Conductores" sheetId="3" state="visible" r:id="rId3"/>
    <sheet xmlns:r="http://schemas.openxmlformats.org/officeDocument/2006/relationships" name="Parámetros" sheetId="4" state="visible" r:id="rId4"/>
  </sheets>
  <definedNames>
    <definedName name="_xlnm._FilterDatabase" localSheetId="1" hidden="1">'Asignaciones'!$A$3:$N$103</definedName>
    <definedName name="_xlnm._FilterDatabase" localSheetId="2" hidden="1">'Conductores'!$A$3:$I$103</definedName>
    <definedName name="_xlnm._FilterDatabase" localSheetId="3" hidden="1">'Parámetros'!$A$3:$D$12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7">
    <numFmt numFmtId="164" formatCode="0 &quot;personas&quot;"/>
    <numFmt numFmtId="165" formatCode="#,##0.00 [$€-es-ES]"/>
    <numFmt numFmtId="166" formatCode="0.00 &quot;horas&quot;"/>
    <numFmt numFmtId="167" formatCode="0.0%"/>
    <numFmt numFmtId="168" formatCode="dd/mm/yyyy"/>
    <numFmt numFmtId="169" formatCode="hh:mm"/>
    <numFmt numFmtId="170" formatCode="dd/mm/yyyy hh:mm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243447"/>
      <sz val="9"/>
    </font>
    <font>
      <name val="Aptos"/>
      <b val="1"/>
      <color rgb="00FFFFFF"/>
      <sz val="10"/>
    </font>
    <font>
      <name val="Aptos"/>
      <color rgb="00243447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8" fontId="4" fillId="5" borderId="1" applyAlignment="1" pivotButton="0" quotePrefix="0" xfId="0">
      <alignment horizontal="center" vertical="center" wrapText="1"/>
    </xf>
    <xf numFmtId="169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170" fontId="4" fillId="4" borderId="1" applyAlignment="1" pivotButton="0" quotePrefix="0" xfId="0">
      <alignment horizontal="center" vertical="center" wrapText="1"/>
    </xf>
    <xf numFmtId="170" fontId="4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169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center" vertical="center" wrapText="1"/>
    </xf>
    <xf numFmtId="169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169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Aptos"/>
        <b val="1"/>
        <color rgb="00243447"/>
        <sz val="10"/>
      </font>
      <fill>
        <patternFill patternType="solid">
          <fgColor rgb="00EAF3F5"/>
        </patternFill>
      </fill>
    </dxf>
    <dxf>
      <font>
        <name val="Aptos"/>
        <b val="1"/>
        <color rgb="00243447"/>
        <sz val="10"/>
      </font>
      <fill>
        <patternFill patternType="solid">
          <fgColor rgb="00F2B84B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avisos operativos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'Resumen'!B11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'Resumen'!$A$12:$A$17</f>
            </numRef>
          </cat>
          <val>
            <numRef>
              <f>'Resumen'!$B$12:$B$17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Tramos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486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31" customWidth="1" min="4" max="4"/>
    <col width="18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Resumen operativo de asignación de conductores</t>
        </is>
      </c>
    </row>
    <row r="2" ht="24" customHeight="1">
      <c r="A2" s="2">
        <f>"Indicadores recalculados al abrir el libro · "&amp;TEXT(TODAY(),"dd/mm/yyyy")</f>
        <v/>
      </c>
    </row>
    <row r="3" ht="32" customHeight="1">
      <c r="A3" s="3" t="inlineStr">
        <is>
          <t>Indicador</t>
        </is>
      </c>
      <c r="B3" s="3" t="inlineStr">
        <is>
          <t>Valor</t>
        </is>
      </c>
      <c r="D3" s="3" t="inlineStr">
        <is>
          <t>Control operativo</t>
        </is>
      </c>
      <c r="E3" s="3" t="inlineStr">
        <is>
          <t>Valor</t>
        </is>
      </c>
    </row>
    <row r="4" ht="25" customHeight="1">
      <c r="A4" s="4" t="inlineStr">
        <is>
          <t>Tramos registrados</t>
        </is>
      </c>
      <c r="B4" s="5">
        <f>IF(COUNTIF(Asignaciones!$A$4:$A$103,"&lt;&gt;")=0,"",COUNTIF(Asignaciones!$A$4:$A$103,"&lt;&gt;"))</f>
        <v/>
      </c>
      <c r="D4" s="4" t="inlineStr">
        <is>
          <t>Asignaciones coherentes</t>
        </is>
      </c>
      <c r="E4" s="5">
        <f>IF($B$4="","",COUNTIF(Asignaciones!$N$4:$N$103,"Asignación coherente"))</f>
        <v/>
      </c>
    </row>
    <row r="5" ht="25" customHeight="1">
      <c r="A5" s="6" t="inlineStr">
        <is>
          <t>Tramos confirmados</t>
        </is>
      </c>
      <c r="B5" s="7">
        <f>IF($B$4="","",COUNTIF(Asignaciones!$K$4:$K$103,"Confirmado"))</f>
        <v/>
      </c>
      <c r="D5" s="6" t="inlineStr">
        <is>
          <t>Revisar disponibilidad</t>
        </is>
      </c>
      <c r="E5" s="7">
        <f>IF($B$4="","",COUNTIF(Asignaciones!$N$4:$N$103,"Comprobar disponibilidad"))</f>
        <v/>
      </c>
    </row>
    <row r="6" ht="25" customHeight="1">
      <c r="A6" s="4" t="inlineStr">
        <is>
          <t>Personas previstas</t>
        </is>
      </c>
      <c r="B6" s="25">
        <f>IF($B$4="","",SUMIF(Asignaciones!$K$4:$K$103,"&lt;&gt;Cancelado",Asignaciones!$G$4:$G$103))</f>
        <v/>
      </c>
      <c r="D6" s="4" t="inlineStr">
        <is>
          <t>Solapes detectados</t>
        </is>
      </c>
      <c r="E6" s="5">
        <f>IF($B$4="","",COUNTIF(Asignaciones!$N$4:$N$103,"Comprobar solape"))</f>
        <v/>
      </c>
    </row>
    <row r="7" ht="25" customHeight="1">
      <c r="A7" s="6" t="inlineStr">
        <is>
          <t>Importe previsto</t>
        </is>
      </c>
      <c r="B7" s="26">
        <f>IF($B$4="","",SUMIF(Asignaciones!$K$4:$K$103,"&lt;&gt;Cancelado",Asignaciones!$H$4:$H$103))</f>
        <v/>
      </c>
      <c r="D7" s="6" t="inlineStr">
        <is>
          <t>Sin responsable</t>
        </is>
      </c>
      <c r="E7" s="7">
        <f>IF($B$4="","",COUNTIFS(Asignaciones!$A$4:$A$103,"&lt;&gt;",Asignaciones!$J$4:$J$103,"",Asignaciones!$K$4:$K$103,"&lt;&gt;Cancelado"))</f>
        <v/>
      </c>
    </row>
    <row r="8" ht="25" customHeight="1">
      <c r="A8" s="4" t="inlineStr">
        <is>
          <t>Horas planificadas</t>
        </is>
      </c>
      <c r="B8" s="27">
        <f>IF($B$4="","",SUMIF(Asignaciones!$K$4:$K$103,"&lt;&gt;Cancelado",Asignaciones!$F$4:$F$103))</f>
        <v/>
      </c>
      <c r="D8" s="4" t="inlineStr">
        <is>
          <t>Cobertura de disponibilidad</t>
        </is>
      </c>
      <c r="E8" s="28">
        <f>IF($B$4="","",IFERROR(COUNTIF(Asignaciones!$M$4:$M$103,"Disponible")/(COUNTIF(Asignaciones!$A$4:$A$103,"&lt;&gt;")-COUNTIF(Asignaciones!$K$4:$K$103,"Cancelado")),""))</f>
        <v/>
      </c>
    </row>
    <row r="9" ht="25" customHeight="1">
      <c r="A9" s="6" t="inlineStr">
        <is>
          <t>Primera salida registrada</t>
        </is>
      </c>
      <c r="B9" s="29">
        <f>IF(COUNT(Asignaciones!$D$4:$D$103)=0,"",MIN(Asignaciones!$D$4:INDEX(Asignaciones!$D:$D,103)))</f>
        <v/>
      </c>
      <c r="D9" s="6" t="inlineStr">
        <is>
          <t>Ventanas disponibles</t>
        </is>
      </c>
      <c r="E9" s="7">
        <f>IF(COUNTIF(Conductores!$A$4:$A$103,"&lt;&gt;")=0,"",COUNTIF(Conductores!$G$4:$G$103,"Disponible"))</f>
        <v/>
      </c>
    </row>
    <row r="10"/>
    <row r="11" ht="32" customHeight="1">
      <c r="A11" s="3" t="inlineStr">
        <is>
          <t>Resultado de revisión</t>
        </is>
      </c>
      <c r="B11" s="3" t="inlineStr">
        <is>
          <t>Tramos</t>
        </is>
      </c>
    </row>
    <row r="12" ht="24" customHeight="1">
      <c r="A12" s="4" t="inlineStr">
        <is>
          <t>Asignación coherente</t>
        </is>
      </c>
      <c r="B12" s="5">
        <f>IF($B$4="","",COUNTIF(Asignaciones!$N$4:$N$103,"Asignación coherente"))</f>
        <v/>
      </c>
    </row>
    <row r="13" ht="24" customHeight="1">
      <c r="A13" s="6" t="inlineStr">
        <is>
          <t>Comprobar disponibilidad</t>
        </is>
      </c>
      <c r="B13" s="7">
        <f>IF($B$4="","",COUNTIF(Asignaciones!$N$4:$N$103,"Comprobar disponibilidad"))</f>
        <v/>
      </c>
    </row>
    <row r="14" ht="24" customHeight="1">
      <c r="A14" s="4" t="inlineStr">
        <is>
          <t>Comprobar solape</t>
        </is>
      </c>
      <c r="B14" s="5">
        <f>IF($B$4="","",COUNTIF(Asignaciones!$N$4:$N$103,"Comprobar solape"))</f>
        <v/>
      </c>
    </row>
    <row r="15" ht="24" customHeight="1">
      <c r="A15" s="6" t="inlineStr">
        <is>
          <t>Completar datos</t>
        </is>
      </c>
      <c r="B15" s="7">
        <f>IF($B$4="","",COUNTIF(Asignaciones!$N$4:$N$103,"Completar datos"))</f>
        <v/>
      </c>
    </row>
    <row r="16" ht="24" customHeight="1">
      <c r="A16" s="4" t="inlineStr">
        <is>
          <t>Comprobar límites</t>
        </is>
      </c>
      <c r="B16" s="5">
        <f>IF($B$4="","",COUNTIF(Asignaciones!$N$4:$N$103,"Comprobar límites"))</f>
        <v/>
      </c>
    </row>
    <row r="17" ht="24" customHeight="1">
      <c r="A17" s="6" t="inlineStr">
        <is>
          <t>No aplica</t>
        </is>
      </c>
      <c r="B17" s="7">
        <f>IF($B$4="","",COUNTIF(Asignaciones!$N$4:$N$103,"No aplica"))</f>
        <v/>
      </c>
    </row>
  </sheetData>
  <mergeCells count="1">
    <mergeCell ref="A1:H1"/>
  </mergeCells>
  <conditionalFormatting sqref="E4:E9">
    <cfRule type="expression" priority="1" dxfId="0">
      <formula>E4&gt;0</formula>
    </cfRule>
  </conditionalFormatting>
  <conditionalFormatting sqref="B12:B17">
    <cfRule type="expression" priority="2" dxfId="1">
      <formula>B12&gt;0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31" customWidth="1" min="2" max="2"/>
    <col width="43" customWidth="1" min="3" max="3"/>
    <col width="13" customWidth="1" min="4" max="4"/>
    <col width="15" customWidth="1" min="5" max="5"/>
    <col width="14" customWidth="1" min="6" max="6"/>
    <col width="14" customWidth="1" min="7" max="7"/>
    <col width="16" customWidth="1" min="8" max="8"/>
    <col width="39" customWidth="1" min="9" max="9"/>
    <col width="34" customWidth="1" min="10" max="10"/>
    <col width="15" customWidth="1" min="11" max="11"/>
    <col width="20" customWidth="1" min="12" max="12"/>
    <col width="25" customWidth="1" min="13" max="13"/>
    <col width="25" customWidth="1" min="14" max="14"/>
  </cols>
  <sheetData>
    <row r="1" ht="28" customHeight="1">
      <c r="A1" s="1" t="inlineStr">
        <is>
          <t>Asignación de conductores por tramo de circuito</t>
        </is>
      </c>
    </row>
    <row r="2" ht="30" customHeight="1">
      <c r="A2" s="2" t="inlineStr">
        <is>
          <t>Complete las celdas amarillas y revise los avisos antes de cerrar cada asignación.</t>
        </is>
      </c>
    </row>
    <row r="3" ht="32" customHeight="1">
      <c r="A3" s="3" t="inlineStr">
        <is>
          <t>Expediente</t>
        </is>
      </c>
      <c r="B3" s="3" t="inlineStr">
        <is>
          <t>Salida</t>
        </is>
      </c>
      <c r="C3" s="3" t="inlineStr">
        <is>
          <t>Servicio</t>
        </is>
      </c>
      <c r="D3" s="3" t="inlineStr">
        <is>
          <t>Fecha</t>
        </is>
      </c>
      <c r="E3" s="3" t="inlineStr">
        <is>
          <t>Hora de salida</t>
        </is>
      </c>
      <c r="F3" s="3" t="inlineStr">
        <is>
          <t>Duración</t>
        </is>
      </c>
      <c r="G3" s="3" t="inlineStr">
        <is>
          <t>Cantidad</t>
        </is>
      </c>
      <c r="H3" s="3" t="inlineStr">
        <is>
          <t>Importe</t>
        </is>
      </c>
      <c r="I3" s="3" t="inlineStr">
        <is>
          <t>Proveedor</t>
        </is>
      </c>
      <c r="J3" s="3" t="inlineStr">
        <is>
          <t>Responsable</t>
        </is>
      </c>
      <c r="K3" s="3" t="inlineStr">
        <is>
          <t>Estado</t>
        </is>
      </c>
      <c r="L3" s="3" t="inlineStr">
        <is>
          <t>Fin previsto</t>
        </is>
      </c>
      <c r="M3" s="3" t="inlineStr">
        <is>
          <t>Disponibilidad registrada</t>
        </is>
      </c>
      <c r="N3" s="3" t="inlineStr">
        <is>
          <t>Aviso operativo</t>
        </is>
      </c>
    </row>
    <row r="4" ht="31" customHeight="1">
      <c r="A4" s="13" t="inlineStr">
        <is>
          <t>EXP-FIC-26001</t>
        </is>
      </c>
      <c r="B4" s="13" t="inlineStr">
        <is>
          <t>Salida ficticia Costa de Cristal</t>
        </is>
      </c>
      <c r="C4" s="13" t="inlineStr">
        <is>
          <t>Tramo ficticio Puerto Imaginario–Valle Azul</t>
        </is>
      </c>
      <c r="D4" s="30" t="n">
        <v>46283</v>
      </c>
      <c r="E4" s="31" t="n">
        <v>0.3333333333333333</v>
      </c>
      <c r="F4" s="32" t="n">
        <v>4</v>
      </c>
      <c r="G4" s="33" t="n">
        <v>40</v>
      </c>
      <c r="H4" s="34" t="n">
        <v>1420.5</v>
      </c>
      <c r="I4" s="13" t="inlineStr">
        <is>
          <t>Autocares Ficticios Brújula Azul</t>
        </is>
      </c>
      <c r="J4" s="13" t="inlineStr">
        <is>
          <t>Conductora ficticia Alba Nube</t>
        </is>
      </c>
      <c r="K4" s="19" t="inlineStr">
        <is>
          <t>Confirmado</t>
        </is>
      </c>
      <c r="L4" s="20">
        <f>IF($A4="","",IF(OR(NOT(ISNUMBER($D4)),NOT(ISNUMBER($E4)),NOT(ISNUMBER($F4))),"",IFERROR($D4+$E4+$F4/24,"")))</f>
        <v/>
      </c>
      <c r="M4" s="4">
        <f>IF($A4="","",IF($K4="Cancelado","No aplica",IF(OR($I4="",$J4="",NOT(ISNUMBER($D4)),NOT(ISNUMBER($E4)),NOT(ISNUMBER($F4)),NOT(ISNUMBER($G4)),NOT(ISNUMBER($L4))),"Revisar datos",IF(COUNTIFS(Conductores!$A$4:$A$103,$J4,Conductores!$B$4:$B$103,$I4,Conductores!$C$4:$C$103,$D4,Conductores!$D$4:$D$103,"&lt;="&amp;$E4,Conductores!$E$4:$E$103,"&gt;="&amp;MOD($L4,1),Conductores!$F$4:$F$103,"&gt;="&amp;$G4,Conductores!$G$4:$G$103,"Disponible")&gt;0,"Disponible","Revisar disponibilidad"))))</f>
        <v/>
      </c>
      <c r="N4" s="4">
        <f>IF($A4="","",IF($K4="Cancelado","No aplica",IF(OR($B4="",$C4="",$I4="",$J4="",$K4="",NOT(ISNUMBER($D4)),NOT(ISNUMBER($E4)),NOT(ISNUMBER($F4)),NOT(ISNUMBER($G4)),NOT(ISNUMBER($H4)),NOT(ISNUMBER($L4))),"Completar datos",IF(OR($D4&lt;'Parámetros'!$B$4,$D4&gt;'Parámetros'!$B$5,$E4&lt;'Parámetros'!$B$6,$L4&gt;($D4+'Parámetros'!$B$7),$F4&lt;'Parámetros'!$B$8,$F4&gt;'Parámetros'!$B$9,$G4&lt;'Parámetros'!$B$10,$G4&gt;'Parámetros'!$B$11,$H4&lt;0,$H4&gt;'Parámetros'!$B$12),"Comprobar límites",IF($M4&lt;&gt;"Disponible","Comprobar disponibilidad",IF(COUNTIFS($J$4:$J$103,$J4,$D$4:$D$103,$D4,$E$4:$E$103,"&lt;"&amp;MOD($L4,1),$L$4:$L$103,"&gt;"&amp;($D4+$E4),$K$4:$K$103,"&lt;&gt;Cancelado")&gt;1,"Comprobar solape","Asignación coherente"))))))</f>
        <v/>
      </c>
    </row>
    <row r="5" ht="31" customHeight="1">
      <c r="A5" s="13" t="inlineStr">
        <is>
          <t>EXP-FIC-26002</t>
        </is>
      </c>
      <c r="B5" s="13" t="inlineStr">
        <is>
          <t>Salida ficticia Costa de Cristal</t>
        </is>
      </c>
      <c r="C5" s="13" t="inlineStr">
        <is>
          <t>Tramo ficticio Valle Azul–Mirador de Cartón</t>
        </is>
      </c>
      <c r="D5" s="30" t="n">
        <v>46283</v>
      </c>
      <c r="E5" s="31" t="n">
        <v>0.4583333333333333</v>
      </c>
      <c r="F5" s="32" t="n">
        <v>3</v>
      </c>
      <c r="G5" s="33" t="n">
        <v>20</v>
      </c>
      <c r="H5" s="34" t="n">
        <v>980</v>
      </c>
      <c r="I5" s="13" t="inlineStr">
        <is>
          <t>Autocares Ficticios Brújula Azul</t>
        </is>
      </c>
      <c r="J5" s="13" t="inlineStr">
        <is>
          <t>Conductora ficticia Alba Nube</t>
        </is>
      </c>
      <c r="K5" s="19" t="inlineStr">
        <is>
          <t>Planificado</t>
        </is>
      </c>
      <c r="L5" s="21">
        <f>IF($A5="","",IF(OR(NOT(ISNUMBER($D5)),NOT(ISNUMBER($E5)),NOT(ISNUMBER($F5))),"",IFERROR($D5+$E5+$F5/24,"")))</f>
        <v/>
      </c>
      <c r="M5" s="6">
        <f>IF($A5="","",IF($K5="Cancelado","No aplica",IF(OR($I5="",$J5="",NOT(ISNUMBER($D5)),NOT(ISNUMBER($E5)),NOT(ISNUMBER($F5)),NOT(ISNUMBER($G5)),NOT(ISNUMBER($L5))),"Revisar datos",IF(COUNTIFS(Conductores!$A$4:$A$103,$J5,Conductores!$B$4:$B$103,$I5,Conductores!$C$4:$C$103,$D5,Conductores!$D$4:$D$103,"&lt;="&amp;$E5,Conductores!$E$4:$E$103,"&gt;="&amp;MOD($L5,1),Conductores!$F$4:$F$103,"&gt;="&amp;$G5,Conductores!$G$4:$G$103,"Disponible")&gt;0,"Disponible","Revisar disponibilidad"))))</f>
        <v/>
      </c>
      <c r="N5" s="6">
        <f>IF($A5="","",IF($K5="Cancelado","No aplica",IF(OR($B5="",$C5="",$I5="",$J5="",$K5="",NOT(ISNUMBER($D5)),NOT(ISNUMBER($E5)),NOT(ISNUMBER($F5)),NOT(ISNUMBER($G5)),NOT(ISNUMBER($H5)),NOT(ISNUMBER($L5))),"Completar datos",IF(OR($D5&lt;'Parámetros'!$B$4,$D5&gt;'Parámetros'!$B$5,$E5&lt;'Parámetros'!$B$6,$L5&gt;($D5+'Parámetros'!$B$7),$F5&lt;'Parámetros'!$B$8,$F5&gt;'Parámetros'!$B$9,$G5&lt;'Parámetros'!$B$10,$G5&gt;'Parámetros'!$B$11,$H5&lt;0,$H5&gt;'Parámetros'!$B$12),"Comprobar límites",IF($M5&lt;&gt;"Disponible","Comprobar disponibilidad",IF(COUNTIFS($J$4:$J$103,$J5,$D$4:$D$103,$D5,$E$4:$E$103,"&lt;"&amp;MOD($L5,1),$L$4:$L$103,"&gt;"&amp;($D5+$E5),$K$4:$K$103,"&lt;&gt;Cancelado")&gt;1,"Comprobar solape","Asignación coherente"))))))</f>
        <v/>
      </c>
    </row>
    <row r="6" ht="31" customHeight="1">
      <c r="A6" s="13" t="inlineStr">
        <is>
          <t>EXP-FIC-26003</t>
        </is>
      </c>
      <c r="B6" s="13" t="inlineStr">
        <is>
          <t>Salida ficticia Ruta del Faro Inventado</t>
        </is>
      </c>
      <c r="C6" s="13" t="inlineStr">
        <is>
          <t>Tramo ficticio Bahía de Papel–Sierra Nube</t>
        </is>
      </c>
      <c r="D6" s="30" t="n">
        <v>46283</v>
      </c>
      <c r="E6" s="31" t="n">
        <v>0.375</v>
      </c>
      <c r="F6" s="32" t="n">
        <v>8</v>
      </c>
      <c r="G6" s="33" t="n">
        <v>55</v>
      </c>
      <c r="H6" s="34" t="n">
        <v>2380.75</v>
      </c>
      <c r="I6" s="13" t="inlineStr">
        <is>
          <t>Autocares Ficticios Brújula Azul</t>
        </is>
      </c>
      <c r="J6" s="13" t="inlineStr">
        <is>
          <t>Conductor ficticio Bruno Faro</t>
        </is>
      </c>
      <c r="K6" s="19" t="inlineStr">
        <is>
          <t>Confirmado</t>
        </is>
      </c>
      <c r="L6" s="20">
        <f>IF($A6="","",IF(OR(NOT(ISNUMBER($D6)),NOT(ISNUMBER($E6)),NOT(ISNUMBER($F6))),"",IFERROR($D6+$E6+$F6/24,"")))</f>
        <v/>
      </c>
      <c r="M6" s="4">
        <f>IF($A6="","",IF($K6="Cancelado","No aplica",IF(OR($I6="",$J6="",NOT(ISNUMBER($D6)),NOT(ISNUMBER($E6)),NOT(ISNUMBER($F6)),NOT(ISNUMBER($G6)),NOT(ISNUMBER($L6))),"Revisar datos",IF(COUNTIFS(Conductores!$A$4:$A$103,$J6,Conductores!$B$4:$B$103,$I6,Conductores!$C$4:$C$103,$D6,Conductores!$D$4:$D$103,"&lt;="&amp;$E6,Conductores!$E$4:$E$103,"&gt;="&amp;MOD($L6,1),Conductores!$F$4:$F$103,"&gt;="&amp;$G6,Conductores!$G$4:$G$103,"Disponible")&gt;0,"Disponible","Revisar disponibilidad"))))</f>
        <v/>
      </c>
      <c r="N6" s="4">
        <f>IF($A6="","",IF($K6="Cancelado","No aplica",IF(OR($B6="",$C6="",$I6="",$J6="",$K6="",NOT(ISNUMBER($D6)),NOT(ISNUMBER($E6)),NOT(ISNUMBER($F6)),NOT(ISNUMBER($G6)),NOT(ISNUMBER($H6)),NOT(ISNUMBER($L6))),"Completar datos",IF(OR($D6&lt;'Parámetros'!$B$4,$D6&gt;'Parámetros'!$B$5,$E6&lt;'Parámetros'!$B$6,$L6&gt;($D6+'Parámetros'!$B$7),$F6&lt;'Parámetros'!$B$8,$F6&gt;'Parámetros'!$B$9,$G6&lt;'Parámetros'!$B$10,$G6&gt;'Parámetros'!$B$11,$H6&lt;0,$H6&gt;'Parámetros'!$B$12),"Comprobar límites",IF($M6&lt;&gt;"Disponible","Comprobar disponibilidad",IF(COUNTIFS($J$4:$J$103,$J6,$D$4:$D$103,$D6,$E$4:$E$103,"&lt;"&amp;MOD($L6,1),$L$4:$L$103,"&gt;"&amp;($D6+$E6),$K$4:$K$103,"&lt;&gt;Cancelado")&gt;1,"Comprobar solape","Asignación coherente"))))))</f>
        <v/>
      </c>
    </row>
    <row r="7" ht="31" customHeight="1">
      <c r="A7" s="13" t="inlineStr">
        <is>
          <t>EXP-FIC-26004</t>
        </is>
      </c>
      <c r="B7" s="13" t="inlineStr">
        <is>
          <t>Salida ficticia Jardines de Bruma</t>
        </is>
      </c>
      <c r="C7" s="13" t="inlineStr">
        <is>
          <t>Tramo ficticio Plaza Imaginaria–Bosque de Tiza</t>
        </is>
      </c>
      <c r="D7" s="30" t="n">
        <v>46284</v>
      </c>
      <c r="E7" s="31" t="n">
        <v>0.2916666666666667</v>
      </c>
      <c r="F7" s="32" t="n">
        <v>6</v>
      </c>
      <c r="G7" s="33" t="n">
        <v>28</v>
      </c>
      <c r="H7" s="34" t="n">
        <v>1760.25</v>
      </c>
      <c r="I7" s="13" t="inlineStr">
        <is>
          <t>Transportes Ficticios Sol de Cartón</t>
        </is>
      </c>
      <c r="J7" s="13" t="inlineStr">
        <is>
          <t>Conductora ficticia Cira Prado</t>
        </is>
      </c>
      <c r="K7" s="19" t="inlineStr">
        <is>
          <t>Planificado</t>
        </is>
      </c>
      <c r="L7" s="21">
        <f>IF($A7="","",IF(OR(NOT(ISNUMBER($D7)),NOT(ISNUMBER($E7)),NOT(ISNUMBER($F7))),"",IFERROR($D7+$E7+$F7/24,"")))</f>
        <v/>
      </c>
      <c r="M7" s="6">
        <f>IF($A7="","",IF($K7="Cancelado","No aplica",IF(OR($I7="",$J7="",NOT(ISNUMBER($D7)),NOT(ISNUMBER($E7)),NOT(ISNUMBER($F7)),NOT(ISNUMBER($G7)),NOT(ISNUMBER($L7))),"Revisar datos",IF(COUNTIFS(Conductores!$A$4:$A$103,$J7,Conductores!$B$4:$B$103,$I7,Conductores!$C$4:$C$103,$D7,Conductores!$D$4:$D$103,"&lt;="&amp;$E7,Conductores!$E$4:$E$103,"&gt;="&amp;MOD($L7,1),Conductores!$F$4:$F$103,"&gt;="&amp;$G7,Conductores!$G$4:$G$103,"Disponible")&gt;0,"Disponible","Revisar disponibilidad"))))</f>
        <v/>
      </c>
      <c r="N7" s="6">
        <f>IF($A7="","",IF($K7="Cancelado","No aplica",IF(OR($B7="",$C7="",$I7="",$J7="",$K7="",NOT(ISNUMBER($D7)),NOT(ISNUMBER($E7)),NOT(ISNUMBER($F7)),NOT(ISNUMBER($G7)),NOT(ISNUMBER($H7)),NOT(ISNUMBER($L7))),"Completar datos",IF(OR($D7&lt;'Parámetros'!$B$4,$D7&gt;'Parámetros'!$B$5,$E7&lt;'Parámetros'!$B$6,$L7&gt;($D7+'Parámetros'!$B$7),$F7&lt;'Parámetros'!$B$8,$F7&gt;'Parámetros'!$B$9,$G7&lt;'Parámetros'!$B$10,$G7&gt;'Parámetros'!$B$11,$H7&lt;0,$H7&gt;'Parámetros'!$B$12),"Comprobar límites",IF($M7&lt;&gt;"Disponible","Comprobar disponibilidad",IF(COUNTIFS($J$4:$J$103,$J7,$D$4:$D$103,$D7,$E$4:$E$103,"&lt;"&amp;MOD($L7,1),$L$4:$L$103,"&gt;"&amp;($D7+$E7),$K$4:$K$103,"&lt;&gt;Cancelado")&gt;1,"Comprobar solape","Asignación coherente"))))))</f>
        <v/>
      </c>
    </row>
    <row r="8" ht="31" customHeight="1">
      <c r="A8" s="13" t="inlineStr">
        <is>
          <t>EXP-FIC-26005</t>
        </is>
      </c>
      <c r="B8" s="13" t="inlineStr">
        <is>
          <t>Salida ficticia Jardines de Bruma</t>
        </is>
      </c>
      <c r="C8" s="13" t="inlineStr">
        <is>
          <t>Tramo ficticio Bosque de Tiza–Lago de Cartón</t>
        </is>
      </c>
      <c r="D8" s="30" t="n">
        <v>46284</v>
      </c>
      <c r="E8" s="31" t="n">
        <v>0.625</v>
      </c>
      <c r="F8" s="32" t="n">
        <v>5</v>
      </c>
      <c r="G8" s="33" t="n">
        <v>50</v>
      </c>
      <c r="H8" s="34" t="n">
        <v>1895</v>
      </c>
      <c r="I8" s="13" t="inlineStr">
        <is>
          <t>Transportes Ficticios Sol de Cartón</t>
        </is>
      </c>
      <c r="J8" s="13" t="inlineStr">
        <is>
          <t>Conductor ficticio Darío Lago</t>
        </is>
      </c>
      <c r="K8" s="19" t="inlineStr">
        <is>
          <t>Confirmado</t>
        </is>
      </c>
      <c r="L8" s="20">
        <f>IF($A8="","",IF(OR(NOT(ISNUMBER($D8)),NOT(ISNUMBER($E8)),NOT(ISNUMBER($F8))),"",IFERROR($D8+$E8+$F8/24,"")))</f>
        <v/>
      </c>
      <c r="M8" s="4">
        <f>IF($A8="","",IF($K8="Cancelado","No aplica",IF(OR($I8="",$J8="",NOT(ISNUMBER($D8)),NOT(ISNUMBER($E8)),NOT(ISNUMBER($F8)),NOT(ISNUMBER($G8)),NOT(ISNUMBER($L8))),"Revisar datos",IF(COUNTIFS(Conductores!$A$4:$A$103,$J8,Conductores!$B$4:$B$103,$I8,Conductores!$C$4:$C$103,$D8,Conductores!$D$4:$D$103,"&lt;="&amp;$E8,Conductores!$E$4:$E$103,"&gt;="&amp;MOD($L8,1),Conductores!$F$4:$F$103,"&gt;="&amp;$G8,Conductores!$G$4:$G$103,"Disponible")&gt;0,"Disponible","Revisar disponibilidad"))))</f>
        <v/>
      </c>
      <c r="N8" s="4">
        <f>IF($A8="","",IF($K8="Cancelado","No aplica",IF(OR($B8="",$C8="",$I8="",$J8="",$K8="",NOT(ISNUMBER($D8)),NOT(ISNUMBER($E8)),NOT(ISNUMBER($F8)),NOT(ISNUMBER($G8)),NOT(ISNUMBER($H8)),NOT(ISNUMBER($L8))),"Completar datos",IF(OR($D8&lt;'Parámetros'!$B$4,$D8&gt;'Parámetros'!$B$5,$E8&lt;'Parámetros'!$B$6,$L8&gt;($D8+'Parámetros'!$B$7),$F8&lt;'Parámetros'!$B$8,$F8&gt;'Parámetros'!$B$9,$G8&lt;'Parámetros'!$B$10,$G8&gt;'Parámetros'!$B$11,$H8&lt;0,$H8&gt;'Parámetros'!$B$12),"Comprobar límites",IF($M8&lt;&gt;"Disponible","Comprobar disponibilidad",IF(COUNTIFS($J$4:$J$103,$J8,$D$4:$D$103,$D8,$E$4:$E$103,"&lt;"&amp;MOD($L8,1),$L$4:$L$103,"&gt;"&amp;($D8+$E8),$K$4:$K$103,"&lt;&gt;Cancelado")&gt;1,"Comprobar solape","Asignación coherente"))))))</f>
        <v/>
      </c>
    </row>
    <row r="9" ht="31" customHeight="1">
      <c r="A9" s="13" t="inlineStr">
        <is>
          <t>EXP-FIC-26006</t>
        </is>
      </c>
      <c r="B9" s="13" t="inlineStr">
        <is>
          <t>Salida ficticia Norte Imaginario</t>
        </is>
      </c>
      <c r="C9" s="13" t="inlineStr">
        <is>
          <t>Tramo ficticio Estación Inventada–Cumbre de Papel</t>
        </is>
      </c>
      <c r="D9" s="30" t="n">
        <v>46285</v>
      </c>
      <c r="E9" s="31" t="n">
        <v>0.3333333333333333</v>
      </c>
      <c r="F9" s="32" t="n">
        <v>10</v>
      </c>
      <c r="G9" s="33" t="n">
        <v>56</v>
      </c>
      <c r="H9" s="34" t="n">
        <v>3210.4</v>
      </c>
      <c r="I9" s="13" t="inlineStr">
        <is>
          <t>Movilidad Ficticia Norte Imaginario</t>
        </is>
      </c>
      <c r="J9" s="13" t="inlineStr">
        <is>
          <t>Conductora ficticia Elia Viento</t>
        </is>
      </c>
      <c r="K9" s="19" t="inlineStr">
        <is>
          <t>Planificado</t>
        </is>
      </c>
      <c r="L9" s="21">
        <f>IF($A9="","",IF(OR(NOT(ISNUMBER($D9)),NOT(ISNUMBER($E9)),NOT(ISNUMBER($F9))),"",IFERROR($D9+$E9+$F9/24,"")))</f>
        <v/>
      </c>
      <c r="M9" s="6">
        <f>IF($A9="","",IF($K9="Cancelado","No aplica",IF(OR($I9="",$J9="",NOT(ISNUMBER($D9)),NOT(ISNUMBER($E9)),NOT(ISNUMBER($F9)),NOT(ISNUMBER($G9)),NOT(ISNUMBER($L9))),"Revisar datos",IF(COUNTIFS(Conductores!$A$4:$A$103,$J9,Conductores!$B$4:$B$103,$I9,Conductores!$C$4:$C$103,$D9,Conductores!$D$4:$D$103,"&lt;="&amp;$E9,Conductores!$E$4:$E$103,"&gt;="&amp;MOD($L9,1),Conductores!$F$4:$F$103,"&gt;="&amp;$G9,Conductores!$G$4:$G$103,"Disponible")&gt;0,"Disponible","Revisar disponibilidad"))))</f>
        <v/>
      </c>
      <c r="N9" s="6">
        <f>IF($A9="","",IF($K9="Cancelado","No aplica",IF(OR($B9="",$C9="",$I9="",$J9="",$K9="",NOT(ISNUMBER($D9)),NOT(ISNUMBER($E9)),NOT(ISNUMBER($F9)),NOT(ISNUMBER($G9)),NOT(ISNUMBER($H9)),NOT(ISNUMBER($L9))),"Completar datos",IF(OR($D9&lt;'Parámetros'!$B$4,$D9&gt;'Parámetros'!$B$5,$E9&lt;'Parámetros'!$B$6,$L9&gt;($D9+'Parámetros'!$B$7),$F9&lt;'Parámetros'!$B$8,$F9&gt;'Parámetros'!$B$9,$G9&lt;'Parámetros'!$B$10,$G9&gt;'Parámetros'!$B$11,$H9&lt;0,$H9&gt;'Parámetros'!$B$12),"Comprobar límites",IF($M9&lt;&gt;"Disponible","Comprobar disponibilidad",IF(COUNTIFS($J$4:$J$103,$J9,$D$4:$D$103,$D9,$E$4:$E$103,"&lt;"&amp;MOD($L9,1),$L$4:$L$103,"&gt;"&amp;($D9+$E9),$K$4:$K$103,"&lt;&gt;Cancelado")&gt;1,"Comprobar solape","Asignación coherente"))))))</f>
        <v/>
      </c>
    </row>
    <row r="10" ht="31" customHeight="1">
      <c r="A10" s="13" t="inlineStr">
        <is>
          <t>EXP-FIC-26007</t>
        </is>
      </c>
      <c r="B10" s="13" t="inlineStr">
        <is>
          <t>Salida ficticia Costa de Cristal</t>
        </is>
      </c>
      <c r="C10" s="13" t="inlineStr">
        <is>
          <t>Tramo ficticio Puerto Imaginario–Pinar de Niebla</t>
        </is>
      </c>
      <c r="D10" s="30" t="n">
        <v>46286</v>
      </c>
      <c r="E10" s="31" t="n">
        <v>0.375</v>
      </c>
      <c r="F10" s="32" t="n">
        <v>5</v>
      </c>
      <c r="G10" s="33" t="n">
        <v>44</v>
      </c>
      <c r="H10" s="34" t="n">
        <v>1640</v>
      </c>
      <c r="I10" s="13" t="inlineStr">
        <is>
          <t>Autocares Ficticios Brújula Azul</t>
        </is>
      </c>
      <c r="J10" s="13" t="inlineStr">
        <is>
          <t>Conductora ficticia Alba Nube</t>
        </is>
      </c>
      <c r="K10" s="19" t="inlineStr">
        <is>
          <t>Confirmado</t>
        </is>
      </c>
      <c r="L10" s="20">
        <f>IF($A10="","",IF(OR(NOT(ISNUMBER($D10)),NOT(ISNUMBER($E10)),NOT(ISNUMBER($F10))),"",IFERROR($D10+$E10+$F10/24,"")))</f>
        <v/>
      </c>
      <c r="M10" s="4">
        <f>IF($A10="","",IF($K10="Cancelado","No aplica",IF(OR($I10="",$J10="",NOT(ISNUMBER($D10)),NOT(ISNUMBER($E10)),NOT(ISNUMBER($F10)),NOT(ISNUMBER($G10)),NOT(ISNUMBER($L10))),"Revisar datos",IF(COUNTIFS(Conductores!$A$4:$A$103,$J10,Conductores!$B$4:$B$103,$I10,Conductores!$C$4:$C$103,$D10,Conductores!$D$4:$D$103,"&lt;="&amp;$E10,Conductores!$E$4:$E$103,"&gt;="&amp;MOD($L10,1),Conductores!$F$4:$F$103,"&gt;="&amp;$G10,Conductores!$G$4:$G$103,"Disponible")&gt;0,"Disponible","Revisar disponibilidad"))))</f>
        <v/>
      </c>
      <c r="N10" s="4">
        <f>IF($A10="","",IF($K10="Cancelado","No aplica",IF(OR($B10="",$C10="",$I10="",$J10="",$K10="",NOT(ISNUMBER($D10)),NOT(ISNUMBER($E10)),NOT(ISNUMBER($F10)),NOT(ISNUMBER($G10)),NOT(ISNUMBER($H10)),NOT(ISNUMBER($L10))),"Completar datos",IF(OR($D10&lt;'Parámetros'!$B$4,$D10&gt;'Parámetros'!$B$5,$E10&lt;'Parámetros'!$B$6,$L10&gt;($D10+'Parámetros'!$B$7),$F10&lt;'Parámetros'!$B$8,$F10&gt;'Parámetros'!$B$9,$G10&lt;'Parámetros'!$B$10,$G10&gt;'Parámetros'!$B$11,$H10&lt;0,$H10&gt;'Parámetros'!$B$12),"Comprobar límites",IF($M10&lt;&gt;"Disponible","Comprobar disponibilidad",IF(COUNTIFS($J$4:$J$103,$J10,$D$4:$D$103,$D10,$E$4:$E$103,"&lt;"&amp;MOD($L10,1),$L$4:$L$103,"&gt;"&amp;($D10+$E10),$K$4:$K$103,"&lt;&gt;Cancelado")&gt;1,"Comprobar solape","Asignación coherente"))))))</f>
        <v/>
      </c>
    </row>
    <row r="11" ht="31" customHeight="1">
      <c r="A11" s="13" t="inlineStr">
        <is>
          <t>EXP-FIC-26008</t>
        </is>
      </c>
      <c r="B11" s="13" t="inlineStr">
        <is>
          <t>Salida ficticia Ruta del Faro Inventado</t>
        </is>
      </c>
      <c r="C11" s="13" t="inlineStr">
        <is>
          <t>Tramo ficticio Faro de Cartón–Bahía de Papel</t>
        </is>
      </c>
      <c r="D11" s="30" t="n">
        <v>46286</v>
      </c>
      <c r="E11" s="31" t="n">
        <v>0.4166666666666667</v>
      </c>
      <c r="F11" s="32" t="n">
        <v>5</v>
      </c>
      <c r="G11" s="33" t="n">
        <v>20</v>
      </c>
      <c r="H11" s="34" t="n">
        <v>1280.8</v>
      </c>
      <c r="I11" s="13" t="inlineStr">
        <is>
          <t>Autocares Ficticios Brújula Azul</t>
        </is>
      </c>
      <c r="J11" s="13" t="inlineStr">
        <is>
          <t>Conductor ficticio Bruno Faro</t>
        </is>
      </c>
      <c r="K11" s="19" t="inlineStr">
        <is>
          <t>Planificado</t>
        </is>
      </c>
      <c r="L11" s="21">
        <f>IF($A11="","",IF(OR(NOT(ISNUMBER($D11)),NOT(ISNUMBER($E11)),NOT(ISNUMBER($F11))),"",IFERROR($D11+$E11+$F11/24,"")))</f>
        <v/>
      </c>
      <c r="M11" s="6">
        <f>IF($A11="","",IF($K11="Cancelado","No aplica",IF(OR($I11="",$J11="",NOT(ISNUMBER($D11)),NOT(ISNUMBER($E11)),NOT(ISNUMBER($F11)),NOT(ISNUMBER($G11)),NOT(ISNUMBER($L11))),"Revisar datos",IF(COUNTIFS(Conductores!$A$4:$A$103,$J11,Conductores!$B$4:$B$103,$I11,Conductores!$C$4:$C$103,$D11,Conductores!$D$4:$D$103,"&lt;="&amp;$E11,Conductores!$E$4:$E$103,"&gt;="&amp;MOD($L11,1),Conductores!$F$4:$F$103,"&gt;="&amp;$G11,Conductores!$G$4:$G$103,"Disponible")&gt;0,"Disponible","Revisar disponibilidad"))))</f>
        <v/>
      </c>
      <c r="N11" s="6">
        <f>IF($A11="","",IF($K11="Cancelado","No aplica",IF(OR($B11="",$C11="",$I11="",$J11="",$K11="",NOT(ISNUMBER($D11)),NOT(ISNUMBER($E11)),NOT(ISNUMBER($F11)),NOT(ISNUMBER($G11)),NOT(ISNUMBER($H11)),NOT(ISNUMBER($L11))),"Completar datos",IF(OR($D11&lt;'Parámetros'!$B$4,$D11&gt;'Parámetros'!$B$5,$E11&lt;'Parámetros'!$B$6,$L11&gt;($D11+'Parámetros'!$B$7),$F11&lt;'Parámetros'!$B$8,$F11&gt;'Parámetros'!$B$9,$G11&lt;'Parámetros'!$B$10,$G11&gt;'Parámetros'!$B$11,$H11&lt;0,$H11&gt;'Parámetros'!$B$12),"Comprobar límites",IF($M11&lt;&gt;"Disponible","Comprobar disponibilidad",IF(COUNTIFS($J$4:$J$103,$J11,$D$4:$D$103,$D11,$E$4:$E$103,"&lt;"&amp;MOD($L11,1),$L$4:$L$103,"&gt;"&amp;($D11+$E11),$K$4:$K$103,"&lt;&gt;Cancelado")&gt;1,"Comprobar solape","Asignación coherente"))))))</f>
        <v/>
      </c>
    </row>
    <row r="12" ht="31" customHeight="1">
      <c r="A12" s="13" t="inlineStr">
        <is>
          <t>EXP-FIC-26009</t>
        </is>
      </c>
      <c r="B12" s="13" t="inlineStr">
        <is>
          <t>Salida ficticia Jardines de Bruma</t>
        </is>
      </c>
      <c r="C12" s="13" t="inlineStr">
        <is>
          <t>Tramo ficticio Plaza Imaginaria–Puente de Nube</t>
        </is>
      </c>
      <c r="D12" s="30" t="n">
        <v>46287</v>
      </c>
      <c r="E12" s="31" t="n">
        <v>0.3333333333333333</v>
      </c>
      <c r="F12" s="32" t="n">
        <v>6</v>
      </c>
      <c r="G12" s="33" t="n">
        <v>25</v>
      </c>
      <c r="H12" s="34" t="n">
        <v>1495.35</v>
      </c>
      <c r="I12" s="13" t="inlineStr">
        <is>
          <t>Transportes Ficticios Sol de Cartón</t>
        </is>
      </c>
      <c r="J12" s="13" t="inlineStr"/>
      <c r="K12" s="19" t="inlineStr">
        <is>
          <t>Planificado</t>
        </is>
      </c>
      <c r="L12" s="20">
        <f>IF($A12="","",IF(OR(NOT(ISNUMBER($D12)),NOT(ISNUMBER($E12)),NOT(ISNUMBER($F12))),"",IFERROR($D12+$E12+$F12/24,"")))</f>
        <v/>
      </c>
      <c r="M12" s="4">
        <f>IF($A12="","",IF($K12="Cancelado","No aplica",IF(OR($I12="",$J12="",NOT(ISNUMBER($D12)),NOT(ISNUMBER($E12)),NOT(ISNUMBER($F12)),NOT(ISNUMBER($G12)),NOT(ISNUMBER($L12))),"Revisar datos",IF(COUNTIFS(Conductores!$A$4:$A$103,$J12,Conductores!$B$4:$B$103,$I12,Conductores!$C$4:$C$103,$D12,Conductores!$D$4:$D$103,"&lt;="&amp;$E12,Conductores!$E$4:$E$103,"&gt;="&amp;MOD($L12,1),Conductores!$F$4:$F$103,"&gt;="&amp;$G12,Conductores!$G$4:$G$103,"Disponible")&gt;0,"Disponible","Revisar disponibilidad"))))</f>
        <v/>
      </c>
      <c r="N12" s="4">
        <f>IF($A12="","",IF($K12="Cancelado","No aplica",IF(OR($B12="",$C12="",$I12="",$J12="",$K12="",NOT(ISNUMBER($D12)),NOT(ISNUMBER($E12)),NOT(ISNUMBER($F12)),NOT(ISNUMBER($G12)),NOT(ISNUMBER($H12)),NOT(ISNUMBER($L12))),"Completar datos",IF(OR($D12&lt;'Parámetros'!$B$4,$D12&gt;'Parámetros'!$B$5,$E12&lt;'Parámetros'!$B$6,$L12&gt;($D12+'Parámetros'!$B$7),$F12&lt;'Parámetros'!$B$8,$F12&gt;'Parámetros'!$B$9,$G12&lt;'Parámetros'!$B$10,$G12&gt;'Parámetros'!$B$11,$H12&lt;0,$H12&gt;'Parámetros'!$B$12),"Comprobar límites",IF($M12&lt;&gt;"Disponible","Comprobar disponibilidad",IF(COUNTIFS($J$4:$J$103,$J12,$D$4:$D$103,$D12,$E$4:$E$103,"&lt;"&amp;MOD($L12,1),$L$4:$L$103,"&gt;"&amp;($D12+$E12),$K$4:$K$103,"&lt;&gt;Cancelado")&gt;1,"Comprobar solape","Asignación coherente"))))))</f>
        <v/>
      </c>
    </row>
    <row r="13" ht="31" customHeight="1">
      <c r="A13" s="13" t="inlineStr">
        <is>
          <t>EXP-FIC-26010</t>
        </is>
      </c>
      <c r="B13" s="13" t="inlineStr">
        <is>
          <t>Salida ficticia Jardines de Bruma</t>
        </is>
      </c>
      <c r="C13" s="13" t="inlineStr">
        <is>
          <t>Tramo ficticio Lago de Cartón–Mirador Inventado</t>
        </is>
      </c>
      <c r="D13" s="30" t="n">
        <v>46288</v>
      </c>
      <c r="E13" s="31" t="n">
        <v>0.625</v>
      </c>
      <c r="F13" s="32" t="n">
        <v>8.5</v>
      </c>
      <c r="G13" s="33" t="n">
        <v>48</v>
      </c>
      <c r="H13" s="34" t="n">
        <v>2140</v>
      </c>
      <c r="I13" s="13" t="inlineStr">
        <is>
          <t>Transportes Ficticios Sol de Cartón</t>
        </is>
      </c>
      <c r="J13" s="13" t="inlineStr">
        <is>
          <t>Conductor ficticio Darío Lago</t>
        </is>
      </c>
      <c r="K13" s="19" t="inlineStr">
        <is>
          <t>Cancelado</t>
        </is>
      </c>
      <c r="L13" s="21">
        <f>IF($A13="","",IF(OR(NOT(ISNUMBER($D13)),NOT(ISNUMBER($E13)),NOT(ISNUMBER($F13))),"",IFERROR($D13+$E13+$F13/24,"")))</f>
        <v/>
      </c>
      <c r="M13" s="6">
        <f>IF($A13="","",IF($K13="Cancelado","No aplica",IF(OR($I13="",$J13="",NOT(ISNUMBER($D13)),NOT(ISNUMBER($E13)),NOT(ISNUMBER($F13)),NOT(ISNUMBER($G13)),NOT(ISNUMBER($L13))),"Revisar datos",IF(COUNTIFS(Conductores!$A$4:$A$103,$J13,Conductores!$B$4:$B$103,$I13,Conductores!$C$4:$C$103,$D13,Conductores!$D$4:$D$103,"&lt;="&amp;$E13,Conductores!$E$4:$E$103,"&gt;="&amp;MOD($L13,1),Conductores!$F$4:$F$103,"&gt;="&amp;$G13,Conductores!$G$4:$G$103,"Disponible")&gt;0,"Disponible","Revisar disponibilidad"))))</f>
        <v/>
      </c>
      <c r="N13" s="6">
        <f>IF($A13="","",IF($K13="Cancelado","No aplica",IF(OR($B13="",$C13="",$I13="",$J13="",$K13="",NOT(ISNUMBER($D13)),NOT(ISNUMBER($E13)),NOT(ISNUMBER($F13)),NOT(ISNUMBER($G13)),NOT(ISNUMBER($H13)),NOT(ISNUMBER($L13))),"Completar datos",IF(OR($D13&lt;'Parámetros'!$B$4,$D13&gt;'Parámetros'!$B$5,$E13&lt;'Parámetros'!$B$6,$L13&gt;($D13+'Parámetros'!$B$7),$F13&lt;'Parámetros'!$B$8,$F13&gt;'Parámetros'!$B$9,$G13&lt;'Parámetros'!$B$10,$G13&gt;'Parámetros'!$B$11,$H13&lt;0,$H13&gt;'Parámetros'!$B$12),"Comprobar límites",IF($M13&lt;&gt;"Disponible","Comprobar disponibilidad",IF(COUNTIFS($J$4:$J$103,$J13,$D$4:$D$103,$D13,$E$4:$E$103,"&lt;"&amp;MOD($L13,1),$L$4:$L$103,"&gt;"&amp;($D13+$E13),$K$4:$K$103,"&lt;&gt;Cancelado")&gt;1,"Comprobar solape","Asignación coherente"))))))</f>
        <v/>
      </c>
    </row>
    <row r="14" ht="31" customHeight="1">
      <c r="A14" s="13" t="n"/>
      <c r="B14" s="13" t="n"/>
      <c r="C14" s="13" t="n"/>
      <c r="D14" s="30" t="n"/>
      <c r="E14" s="31" t="n"/>
      <c r="F14" s="32" t="n"/>
      <c r="G14" s="33" t="n"/>
      <c r="H14" s="34" t="n"/>
      <c r="I14" s="13" t="n"/>
      <c r="J14" s="13" t="n"/>
      <c r="K14" s="19" t="n"/>
      <c r="L14" s="20">
        <f>IF($A14="","",IF(OR(NOT(ISNUMBER($D14)),NOT(ISNUMBER($E14)),NOT(ISNUMBER($F14))),"",IFERROR($D14+$E14+$F14/24,"")))</f>
        <v/>
      </c>
      <c r="M14" s="4">
        <f>IF($A14="","",IF($K14="Cancelado","No aplica",IF(OR($I14="",$J14="",NOT(ISNUMBER($D14)),NOT(ISNUMBER($E14)),NOT(ISNUMBER($F14)),NOT(ISNUMBER($G14)),NOT(ISNUMBER($L14))),"Revisar datos",IF(COUNTIFS(Conductores!$A$4:$A$103,$J14,Conductores!$B$4:$B$103,$I14,Conductores!$C$4:$C$103,$D14,Conductores!$D$4:$D$103,"&lt;="&amp;$E14,Conductores!$E$4:$E$103,"&gt;="&amp;MOD($L14,1),Conductores!$F$4:$F$103,"&gt;="&amp;$G14,Conductores!$G$4:$G$103,"Disponible")&gt;0,"Disponible","Revisar disponibilidad"))))</f>
        <v/>
      </c>
      <c r="N14" s="4">
        <f>IF($A14="","",IF($K14="Cancelado","No aplica",IF(OR($B14="",$C14="",$I14="",$J14="",$K14="",NOT(ISNUMBER($D14)),NOT(ISNUMBER($E14)),NOT(ISNUMBER($F14)),NOT(ISNUMBER($G14)),NOT(ISNUMBER($H14)),NOT(ISNUMBER($L14))),"Completar datos",IF(OR($D14&lt;'Parámetros'!$B$4,$D14&gt;'Parámetros'!$B$5,$E14&lt;'Parámetros'!$B$6,$L14&gt;($D14+'Parámetros'!$B$7),$F14&lt;'Parámetros'!$B$8,$F14&gt;'Parámetros'!$B$9,$G14&lt;'Parámetros'!$B$10,$G14&gt;'Parámetros'!$B$11,$H14&lt;0,$H14&gt;'Parámetros'!$B$12),"Comprobar límites",IF($M14&lt;&gt;"Disponible","Comprobar disponibilidad",IF(COUNTIFS($J$4:$J$103,$J14,$D$4:$D$103,$D14,$E$4:$E$103,"&lt;"&amp;MOD($L14,1),$L$4:$L$103,"&gt;"&amp;($D14+$E14),$K$4:$K$103,"&lt;&gt;Cancelado")&gt;1,"Comprobar solape","Asignación coherente"))))))</f>
        <v/>
      </c>
    </row>
    <row r="15" ht="31" customHeight="1">
      <c r="A15" s="13" t="n"/>
      <c r="B15" s="13" t="n"/>
      <c r="C15" s="13" t="n"/>
      <c r="D15" s="30" t="n"/>
      <c r="E15" s="31" t="n"/>
      <c r="F15" s="32" t="n"/>
      <c r="G15" s="33" t="n"/>
      <c r="H15" s="34" t="n"/>
      <c r="I15" s="13" t="n"/>
      <c r="J15" s="13" t="n"/>
      <c r="K15" s="19" t="n"/>
      <c r="L15" s="21">
        <f>IF($A15="","",IF(OR(NOT(ISNUMBER($D15)),NOT(ISNUMBER($E15)),NOT(ISNUMBER($F15))),"",IFERROR($D15+$E15+$F15/24,"")))</f>
        <v/>
      </c>
      <c r="M15" s="6">
        <f>IF($A15="","",IF($K15="Cancelado","No aplica",IF(OR($I15="",$J15="",NOT(ISNUMBER($D15)),NOT(ISNUMBER($E15)),NOT(ISNUMBER($F15)),NOT(ISNUMBER($G15)),NOT(ISNUMBER($L15))),"Revisar datos",IF(COUNTIFS(Conductores!$A$4:$A$103,$J15,Conductores!$B$4:$B$103,$I15,Conductores!$C$4:$C$103,$D15,Conductores!$D$4:$D$103,"&lt;="&amp;$E15,Conductores!$E$4:$E$103,"&gt;="&amp;MOD($L15,1),Conductores!$F$4:$F$103,"&gt;="&amp;$G15,Conductores!$G$4:$G$103,"Disponible")&gt;0,"Disponible","Revisar disponibilidad"))))</f>
        <v/>
      </c>
      <c r="N15" s="6">
        <f>IF($A15="","",IF($K15="Cancelado","No aplica",IF(OR($B15="",$C15="",$I15="",$J15="",$K15="",NOT(ISNUMBER($D15)),NOT(ISNUMBER($E15)),NOT(ISNUMBER($F15)),NOT(ISNUMBER($G15)),NOT(ISNUMBER($H15)),NOT(ISNUMBER($L15))),"Completar datos",IF(OR($D15&lt;'Parámetros'!$B$4,$D15&gt;'Parámetros'!$B$5,$E15&lt;'Parámetros'!$B$6,$L15&gt;($D15+'Parámetros'!$B$7),$F15&lt;'Parámetros'!$B$8,$F15&gt;'Parámetros'!$B$9,$G15&lt;'Parámetros'!$B$10,$G15&gt;'Parámetros'!$B$11,$H15&lt;0,$H15&gt;'Parámetros'!$B$12),"Comprobar límites",IF($M15&lt;&gt;"Disponible","Comprobar disponibilidad",IF(COUNTIFS($J$4:$J$103,$J15,$D$4:$D$103,$D15,$E$4:$E$103,"&lt;"&amp;MOD($L15,1),$L$4:$L$103,"&gt;"&amp;($D15+$E15),$K$4:$K$103,"&lt;&gt;Cancelado")&gt;1,"Comprobar solape","Asignación coherente"))))))</f>
        <v/>
      </c>
    </row>
    <row r="16" ht="31" customHeight="1">
      <c r="A16" s="13" t="n"/>
      <c r="B16" s="13" t="n"/>
      <c r="C16" s="13" t="n"/>
      <c r="D16" s="30" t="n"/>
      <c r="E16" s="31" t="n"/>
      <c r="F16" s="32" t="n"/>
      <c r="G16" s="33" t="n"/>
      <c r="H16" s="34" t="n"/>
      <c r="I16" s="13" t="n"/>
      <c r="J16" s="13" t="n"/>
      <c r="K16" s="19" t="n"/>
      <c r="L16" s="20">
        <f>IF($A16="","",IF(OR(NOT(ISNUMBER($D16)),NOT(ISNUMBER($E16)),NOT(ISNUMBER($F16))),"",IFERROR($D16+$E16+$F16/24,"")))</f>
        <v/>
      </c>
      <c r="M16" s="4">
        <f>IF($A16="","",IF($K16="Cancelado","No aplica",IF(OR($I16="",$J16="",NOT(ISNUMBER($D16)),NOT(ISNUMBER($E16)),NOT(ISNUMBER($F16)),NOT(ISNUMBER($G16)),NOT(ISNUMBER($L16))),"Revisar datos",IF(COUNTIFS(Conductores!$A$4:$A$103,$J16,Conductores!$B$4:$B$103,$I16,Conductores!$C$4:$C$103,$D16,Conductores!$D$4:$D$103,"&lt;="&amp;$E16,Conductores!$E$4:$E$103,"&gt;="&amp;MOD($L16,1),Conductores!$F$4:$F$103,"&gt;="&amp;$G16,Conductores!$G$4:$G$103,"Disponible")&gt;0,"Disponible","Revisar disponibilidad"))))</f>
        <v/>
      </c>
      <c r="N16" s="4">
        <f>IF($A16="","",IF($K16="Cancelado","No aplica",IF(OR($B16="",$C16="",$I16="",$J16="",$K16="",NOT(ISNUMBER($D16)),NOT(ISNUMBER($E16)),NOT(ISNUMBER($F16)),NOT(ISNUMBER($G16)),NOT(ISNUMBER($H16)),NOT(ISNUMBER($L16))),"Completar datos",IF(OR($D16&lt;'Parámetros'!$B$4,$D16&gt;'Parámetros'!$B$5,$E16&lt;'Parámetros'!$B$6,$L16&gt;($D16+'Parámetros'!$B$7),$F16&lt;'Parámetros'!$B$8,$F16&gt;'Parámetros'!$B$9,$G16&lt;'Parámetros'!$B$10,$G16&gt;'Parámetros'!$B$11,$H16&lt;0,$H16&gt;'Parámetros'!$B$12),"Comprobar límites",IF($M16&lt;&gt;"Disponible","Comprobar disponibilidad",IF(COUNTIFS($J$4:$J$103,$J16,$D$4:$D$103,$D16,$E$4:$E$103,"&lt;"&amp;MOD($L16,1),$L$4:$L$103,"&gt;"&amp;($D16+$E16),$K$4:$K$103,"&lt;&gt;Cancelado")&gt;1,"Comprobar solape","Asignación coherente"))))))</f>
        <v/>
      </c>
    </row>
    <row r="17" ht="31" customHeight="1">
      <c r="A17" s="13" t="n"/>
      <c r="B17" s="13" t="n"/>
      <c r="C17" s="13" t="n"/>
      <c r="D17" s="30" t="n"/>
      <c r="E17" s="31" t="n"/>
      <c r="F17" s="32" t="n"/>
      <c r="G17" s="33" t="n"/>
      <c r="H17" s="34" t="n"/>
      <c r="I17" s="13" t="n"/>
      <c r="J17" s="13" t="n"/>
      <c r="K17" s="19" t="n"/>
      <c r="L17" s="21">
        <f>IF($A17="","",IF(OR(NOT(ISNUMBER($D17)),NOT(ISNUMBER($E17)),NOT(ISNUMBER($F17))),"",IFERROR($D17+$E17+$F17/24,"")))</f>
        <v/>
      </c>
      <c r="M17" s="6">
        <f>IF($A17="","",IF($K17="Cancelado","No aplica",IF(OR($I17="",$J17="",NOT(ISNUMBER($D17)),NOT(ISNUMBER($E17)),NOT(ISNUMBER($F17)),NOT(ISNUMBER($G17)),NOT(ISNUMBER($L17))),"Revisar datos",IF(COUNTIFS(Conductores!$A$4:$A$103,$J17,Conductores!$B$4:$B$103,$I17,Conductores!$C$4:$C$103,$D17,Conductores!$D$4:$D$103,"&lt;="&amp;$E17,Conductores!$E$4:$E$103,"&gt;="&amp;MOD($L17,1),Conductores!$F$4:$F$103,"&gt;="&amp;$G17,Conductores!$G$4:$G$103,"Disponible")&gt;0,"Disponible","Revisar disponibilidad"))))</f>
        <v/>
      </c>
      <c r="N17" s="6">
        <f>IF($A17="","",IF($K17="Cancelado","No aplica",IF(OR($B17="",$C17="",$I17="",$J17="",$K17="",NOT(ISNUMBER($D17)),NOT(ISNUMBER($E17)),NOT(ISNUMBER($F17)),NOT(ISNUMBER($G17)),NOT(ISNUMBER($H17)),NOT(ISNUMBER($L17))),"Completar datos",IF(OR($D17&lt;'Parámetros'!$B$4,$D17&gt;'Parámetros'!$B$5,$E17&lt;'Parámetros'!$B$6,$L17&gt;($D17+'Parámetros'!$B$7),$F17&lt;'Parámetros'!$B$8,$F17&gt;'Parámetros'!$B$9,$G17&lt;'Parámetros'!$B$10,$G17&gt;'Parámetros'!$B$11,$H17&lt;0,$H17&gt;'Parámetros'!$B$12),"Comprobar límites",IF($M17&lt;&gt;"Disponible","Comprobar disponibilidad",IF(COUNTIFS($J$4:$J$103,$J17,$D$4:$D$103,$D17,$E$4:$E$103,"&lt;"&amp;MOD($L17,1),$L$4:$L$103,"&gt;"&amp;($D17+$E17),$K$4:$K$103,"&lt;&gt;Cancelado")&gt;1,"Comprobar solape","Asignación coherente"))))))</f>
        <v/>
      </c>
    </row>
    <row r="18" ht="31" customHeight="1">
      <c r="A18" s="13" t="n"/>
      <c r="B18" s="13" t="n"/>
      <c r="C18" s="13" t="n"/>
      <c r="D18" s="30" t="n"/>
      <c r="E18" s="31" t="n"/>
      <c r="F18" s="32" t="n"/>
      <c r="G18" s="33" t="n"/>
      <c r="H18" s="34" t="n"/>
      <c r="I18" s="13" t="n"/>
      <c r="J18" s="13" t="n"/>
      <c r="K18" s="19" t="n"/>
      <c r="L18" s="20">
        <f>IF($A18="","",IF(OR(NOT(ISNUMBER($D18)),NOT(ISNUMBER($E18)),NOT(ISNUMBER($F18))),"",IFERROR($D18+$E18+$F18/24,"")))</f>
        <v/>
      </c>
      <c r="M18" s="4">
        <f>IF($A18="","",IF($K18="Cancelado","No aplica",IF(OR($I18="",$J18="",NOT(ISNUMBER($D18)),NOT(ISNUMBER($E18)),NOT(ISNUMBER($F18)),NOT(ISNUMBER($G18)),NOT(ISNUMBER($L18))),"Revisar datos",IF(COUNTIFS(Conductores!$A$4:$A$103,$J18,Conductores!$B$4:$B$103,$I18,Conductores!$C$4:$C$103,$D18,Conductores!$D$4:$D$103,"&lt;="&amp;$E18,Conductores!$E$4:$E$103,"&gt;="&amp;MOD($L18,1),Conductores!$F$4:$F$103,"&gt;="&amp;$G18,Conductores!$G$4:$G$103,"Disponible")&gt;0,"Disponible","Revisar disponibilidad"))))</f>
        <v/>
      </c>
      <c r="N18" s="4">
        <f>IF($A18="","",IF($K18="Cancelado","No aplica",IF(OR($B18="",$C18="",$I18="",$J18="",$K18="",NOT(ISNUMBER($D18)),NOT(ISNUMBER($E18)),NOT(ISNUMBER($F18)),NOT(ISNUMBER($G18)),NOT(ISNUMBER($H18)),NOT(ISNUMBER($L18))),"Completar datos",IF(OR($D18&lt;'Parámetros'!$B$4,$D18&gt;'Parámetros'!$B$5,$E18&lt;'Parámetros'!$B$6,$L18&gt;($D18+'Parámetros'!$B$7),$F18&lt;'Parámetros'!$B$8,$F18&gt;'Parámetros'!$B$9,$G18&lt;'Parámetros'!$B$10,$G18&gt;'Parámetros'!$B$11,$H18&lt;0,$H18&gt;'Parámetros'!$B$12),"Comprobar límites",IF($M18&lt;&gt;"Disponible","Comprobar disponibilidad",IF(COUNTIFS($J$4:$J$103,$J18,$D$4:$D$103,$D18,$E$4:$E$103,"&lt;"&amp;MOD($L18,1),$L$4:$L$103,"&gt;"&amp;($D18+$E18),$K$4:$K$103,"&lt;&gt;Cancelado")&gt;1,"Comprobar solape","Asignación coherente"))))))</f>
        <v/>
      </c>
    </row>
    <row r="19" ht="31" customHeight="1">
      <c r="A19" s="13" t="n"/>
      <c r="B19" s="13" t="n"/>
      <c r="C19" s="13" t="n"/>
      <c r="D19" s="30" t="n"/>
      <c r="E19" s="31" t="n"/>
      <c r="F19" s="32" t="n"/>
      <c r="G19" s="33" t="n"/>
      <c r="H19" s="34" t="n"/>
      <c r="I19" s="13" t="n"/>
      <c r="J19" s="13" t="n"/>
      <c r="K19" s="19" t="n"/>
      <c r="L19" s="21">
        <f>IF($A19="","",IF(OR(NOT(ISNUMBER($D19)),NOT(ISNUMBER($E19)),NOT(ISNUMBER($F19))),"",IFERROR($D19+$E19+$F19/24,"")))</f>
        <v/>
      </c>
      <c r="M19" s="6">
        <f>IF($A19="","",IF($K19="Cancelado","No aplica",IF(OR($I19="",$J19="",NOT(ISNUMBER($D19)),NOT(ISNUMBER($E19)),NOT(ISNUMBER($F19)),NOT(ISNUMBER($G19)),NOT(ISNUMBER($L19))),"Revisar datos",IF(COUNTIFS(Conductores!$A$4:$A$103,$J19,Conductores!$B$4:$B$103,$I19,Conductores!$C$4:$C$103,$D19,Conductores!$D$4:$D$103,"&lt;="&amp;$E19,Conductores!$E$4:$E$103,"&gt;="&amp;MOD($L19,1),Conductores!$F$4:$F$103,"&gt;="&amp;$G19,Conductores!$G$4:$G$103,"Disponible")&gt;0,"Disponible","Revisar disponibilidad"))))</f>
        <v/>
      </c>
      <c r="N19" s="6">
        <f>IF($A19="","",IF($K19="Cancelado","No aplica",IF(OR($B19="",$C19="",$I19="",$J19="",$K19="",NOT(ISNUMBER($D19)),NOT(ISNUMBER($E19)),NOT(ISNUMBER($F19)),NOT(ISNUMBER($G19)),NOT(ISNUMBER($H19)),NOT(ISNUMBER($L19))),"Completar datos",IF(OR($D19&lt;'Parámetros'!$B$4,$D19&gt;'Parámetros'!$B$5,$E19&lt;'Parámetros'!$B$6,$L19&gt;($D19+'Parámetros'!$B$7),$F19&lt;'Parámetros'!$B$8,$F19&gt;'Parámetros'!$B$9,$G19&lt;'Parámetros'!$B$10,$G19&gt;'Parámetros'!$B$11,$H19&lt;0,$H19&gt;'Parámetros'!$B$12),"Comprobar límites",IF($M19&lt;&gt;"Disponible","Comprobar disponibilidad",IF(COUNTIFS($J$4:$J$103,$J19,$D$4:$D$103,$D19,$E$4:$E$103,"&lt;"&amp;MOD($L19,1),$L$4:$L$103,"&gt;"&amp;($D19+$E19),$K$4:$K$103,"&lt;&gt;Cancelado")&gt;1,"Comprobar solape","Asignación coherente"))))))</f>
        <v/>
      </c>
    </row>
    <row r="20" ht="31" customHeight="1">
      <c r="A20" s="13" t="n"/>
      <c r="B20" s="13" t="n"/>
      <c r="C20" s="13" t="n"/>
      <c r="D20" s="30" t="n"/>
      <c r="E20" s="31" t="n"/>
      <c r="F20" s="32" t="n"/>
      <c r="G20" s="33" t="n"/>
      <c r="H20" s="34" t="n"/>
      <c r="I20" s="13" t="n"/>
      <c r="J20" s="13" t="n"/>
      <c r="K20" s="19" t="n"/>
      <c r="L20" s="20">
        <f>IF($A20="","",IF(OR(NOT(ISNUMBER($D20)),NOT(ISNUMBER($E20)),NOT(ISNUMBER($F20))),"",IFERROR($D20+$E20+$F20/24,"")))</f>
        <v/>
      </c>
      <c r="M20" s="4">
        <f>IF($A20="","",IF($K20="Cancelado","No aplica",IF(OR($I20="",$J20="",NOT(ISNUMBER($D20)),NOT(ISNUMBER($E20)),NOT(ISNUMBER($F20)),NOT(ISNUMBER($G20)),NOT(ISNUMBER($L20))),"Revisar datos",IF(COUNTIFS(Conductores!$A$4:$A$103,$J20,Conductores!$B$4:$B$103,$I20,Conductores!$C$4:$C$103,$D20,Conductores!$D$4:$D$103,"&lt;="&amp;$E20,Conductores!$E$4:$E$103,"&gt;="&amp;MOD($L20,1),Conductores!$F$4:$F$103,"&gt;="&amp;$G20,Conductores!$G$4:$G$103,"Disponible")&gt;0,"Disponible","Revisar disponibilidad"))))</f>
        <v/>
      </c>
      <c r="N20" s="4">
        <f>IF($A20="","",IF($K20="Cancelado","No aplica",IF(OR($B20="",$C20="",$I20="",$J20="",$K20="",NOT(ISNUMBER($D20)),NOT(ISNUMBER($E20)),NOT(ISNUMBER($F20)),NOT(ISNUMBER($G20)),NOT(ISNUMBER($H20)),NOT(ISNUMBER($L20))),"Completar datos",IF(OR($D20&lt;'Parámetros'!$B$4,$D20&gt;'Parámetros'!$B$5,$E20&lt;'Parámetros'!$B$6,$L20&gt;($D20+'Parámetros'!$B$7),$F20&lt;'Parámetros'!$B$8,$F20&gt;'Parámetros'!$B$9,$G20&lt;'Parámetros'!$B$10,$G20&gt;'Parámetros'!$B$11,$H20&lt;0,$H20&gt;'Parámetros'!$B$12),"Comprobar límites",IF($M20&lt;&gt;"Disponible","Comprobar disponibilidad",IF(COUNTIFS($J$4:$J$103,$J20,$D$4:$D$103,$D20,$E$4:$E$103,"&lt;"&amp;MOD($L20,1),$L$4:$L$103,"&gt;"&amp;($D20+$E20),$K$4:$K$103,"&lt;&gt;Cancelado")&gt;1,"Comprobar solape","Asignación coherente"))))))</f>
        <v/>
      </c>
    </row>
    <row r="21" ht="31" customHeight="1">
      <c r="A21" s="13" t="n"/>
      <c r="B21" s="13" t="n"/>
      <c r="C21" s="13" t="n"/>
      <c r="D21" s="30" t="n"/>
      <c r="E21" s="31" t="n"/>
      <c r="F21" s="32" t="n"/>
      <c r="G21" s="33" t="n"/>
      <c r="H21" s="34" t="n"/>
      <c r="I21" s="13" t="n"/>
      <c r="J21" s="13" t="n"/>
      <c r="K21" s="19" t="n"/>
      <c r="L21" s="21">
        <f>IF($A21="","",IF(OR(NOT(ISNUMBER($D21)),NOT(ISNUMBER($E21)),NOT(ISNUMBER($F21))),"",IFERROR($D21+$E21+$F21/24,"")))</f>
        <v/>
      </c>
      <c r="M21" s="6">
        <f>IF($A21="","",IF($K21="Cancelado","No aplica",IF(OR($I21="",$J21="",NOT(ISNUMBER($D21)),NOT(ISNUMBER($E21)),NOT(ISNUMBER($F21)),NOT(ISNUMBER($G21)),NOT(ISNUMBER($L21))),"Revisar datos",IF(COUNTIFS(Conductores!$A$4:$A$103,$J21,Conductores!$B$4:$B$103,$I21,Conductores!$C$4:$C$103,$D21,Conductores!$D$4:$D$103,"&lt;="&amp;$E21,Conductores!$E$4:$E$103,"&gt;="&amp;MOD($L21,1),Conductores!$F$4:$F$103,"&gt;="&amp;$G21,Conductores!$G$4:$G$103,"Disponible")&gt;0,"Disponible","Revisar disponibilidad"))))</f>
        <v/>
      </c>
      <c r="N21" s="6">
        <f>IF($A21="","",IF($K21="Cancelado","No aplica",IF(OR($B21="",$C21="",$I21="",$J21="",$K21="",NOT(ISNUMBER($D21)),NOT(ISNUMBER($E21)),NOT(ISNUMBER($F21)),NOT(ISNUMBER($G21)),NOT(ISNUMBER($H21)),NOT(ISNUMBER($L21))),"Completar datos",IF(OR($D21&lt;'Parámetros'!$B$4,$D21&gt;'Parámetros'!$B$5,$E21&lt;'Parámetros'!$B$6,$L21&gt;($D21+'Parámetros'!$B$7),$F21&lt;'Parámetros'!$B$8,$F21&gt;'Parámetros'!$B$9,$G21&lt;'Parámetros'!$B$10,$G21&gt;'Parámetros'!$B$11,$H21&lt;0,$H21&gt;'Parámetros'!$B$12),"Comprobar límites",IF($M21&lt;&gt;"Disponible","Comprobar disponibilidad",IF(COUNTIFS($J$4:$J$103,$J21,$D$4:$D$103,$D21,$E$4:$E$103,"&lt;"&amp;MOD($L21,1),$L$4:$L$103,"&gt;"&amp;($D21+$E21),$K$4:$K$103,"&lt;&gt;Cancelado")&gt;1,"Comprobar solape","Asignación coherente"))))))</f>
        <v/>
      </c>
    </row>
    <row r="22" ht="31" customHeight="1">
      <c r="A22" s="13" t="n"/>
      <c r="B22" s="13" t="n"/>
      <c r="C22" s="13" t="n"/>
      <c r="D22" s="30" t="n"/>
      <c r="E22" s="31" t="n"/>
      <c r="F22" s="32" t="n"/>
      <c r="G22" s="33" t="n"/>
      <c r="H22" s="34" t="n"/>
      <c r="I22" s="13" t="n"/>
      <c r="J22" s="13" t="n"/>
      <c r="K22" s="19" t="n"/>
      <c r="L22" s="20">
        <f>IF($A22="","",IF(OR(NOT(ISNUMBER($D22)),NOT(ISNUMBER($E22)),NOT(ISNUMBER($F22))),"",IFERROR($D22+$E22+$F22/24,"")))</f>
        <v/>
      </c>
      <c r="M22" s="4">
        <f>IF($A22="","",IF($K22="Cancelado","No aplica",IF(OR($I22="",$J22="",NOT(ISNUMBER($D22)),NOT(ISNUMBER($E22)),NOT(ISNUMBER($F22)),NOT(ISNUMBER($G22)),NOT(ISNUMBER($L22))),"Revisar datos",IF(COUNTIFS(Conductores!$A$4:$A$103,$J22,Conductores!$B$4:$B$103,$I22,Conductores!$C$4:$C$103,$D22,Conductores!$D$4:$D$103,"&lt;="&amp;$E22,Conductores!$E$4:$E$103,"&gt;="&amp;MOD($L22,1),Conductores!$F$4:$F$103,"&gt;="&amp;$G22,Conductores!$G$4:$G$103,"Disponible")&gt;0,"Disponible","Revisar disponibilidad"))))</f>
        <v/>
      </c>
      <c r="N22" s="4">
        <f>IF($A22="","",IF($K22="Cancelado","No aplica",IF(OR($B22="",$C22="",$I22="",$J22="",$K22="",NOT(ISNUMBER($D22)),NOT(ISNUMBER($E22)),NOT(ISNUMBER($F22)),NOT(ISNUMBER($G22)),NOT(ISNUMBER($H22)),NOT(ISNUMBER($L22))),"Completar datos",IF(OR($D22&lt;'Parámetros'!$B$4,$D22&gt;'Parámetros'!$B$5,$E22&lt;'Parámetros'!$B$6,$L22&gt;($D22+'Parámetros'!$B$7),$F22&lt;'Parámetros'!$B$8,$F22&gt;'Parámetros'!$B$9,$G22&lt;'Parámetros'!$B$10,$G22&gt;'Parámetros'!$B$11,$H22&lt;0,$H22&gt;'Parámetros'!$B$12),"Comprobar límites",IF($M22&lt;&gt;"Disponible","Comprobar disponibilidad",IF(COUNTIFS($J$4:$J$103,$J22,$D$4:$D$103,$D22,$E$4:$E$103,"&lt;"&amp;MOD($L22,1),$L$4:$L$103,"&gt;"&amp;($D22+$E22),$K$4:$K$103,"&lt;&gt;Cancelado")&gt;1,"Comprobar solape","Asignación coherente"))))))</f>
        <v/>
      </c>
    </row>
    <row r="23" ht="31" customHeight="1">
      <c r="A23" s="13" t="n"/>
      <c r="B23" s="13" t="n"/>
      <c r="C23" s="13" t="n"/>
      <c r="D23" s="30" t="n"/>
      <c r="E23" s="31" t="n"/>
      <c r="F23" s="32" t="n"/>
      <c r="G23" s="33" t="n"/>
      <c r="H23" s="34" t="n"/>
      <c r="I23" s="13" t="n"/>
      <c r="J23" s="13" t="n"/>
      <c r="K23" s="19" t="n"/>
      <c r="L23" s="21">
        <f>IF($A23="","",IF(OR(NOT(ISNUMBER($D23)),NOT(ISNUMBER($E23)),NOT(ISNUMBER($F23))),"",IFERROR($D23+$E23+$F23/24,"")))</f>
        <v/>
      </c>
      <c r="M23" s="6">
        <f>IF($A23="","",IF($K23="Cancelado","No aplica",IF(OR($I23="",$J23="",NOT(ISNUMBER($D23)),NOT(ISNUMBER($E23)),NOT(ISNUMBER($F23)),NOT(ISNUMBER($G23)),NOT(ISNUMBER($L23))),"Revisar datos",IF(COUNTIFS(Conductores!$A$4:$A$103,$J23,Conductores!$B$4:$B$103,$I23,Conductores!$C$4:$C$103,$D23,Conductores!$D$4:$D$103,"&lt;="&amp;$E23,Conductores!$E$4:$E$103,"&gt;="&amp;MOD($L23,1),Conductores!$F$4:$F$103,"&gt;="&amp;$G23,Conductores!$G$4:$G$103,"Disponible")&gt;0,"Disponible","Revisar disponibilidad"))))</f>
        <v/>
      </c>
      <c r="N23" s="6">
        <f>IF($A23="","",IF($K23="Cancelado","No aplica",IF(OR($B23="",$C23="",$I23="",$J23="",$K23="",NOT(ISNUMBER($D23)),NOT(ISNUMBER($E23)),NOT(ISNUMBER($F23)),NOT(ISNUMBER($G23)),NOT(ISNUMBER($H23)),NOT(ISNUMBER($L23))),"Completar datos",IF(OR($D23&lt;'Parámetros'!$B$4,$D23&gt;'Parámetros'!$B$5,$E23&lt;'Parámetros'!$B$6,$L23&gt;($D23+'Parámetros'!$B$7),$F23&lt;'Parámetros'!$B$8,$F23&gt;'Parámetros'!$B$9,$G23&lt;'Parámetros'!$B$10,$G23&gt;'Parámetros'!$B$11,$H23&lt;0,$H23&gt;'Parámetros'!$B$12),"Comprobar límites",IF($M23&lt;&gt;"Disponible","Comprobar disponibilidad",IF(COUNTIFS($J$4:$J$103,$J23,$D$4:$D$103,$D23,$E$4:$E$103,"&lt;"&amp;MOD($L23,1),$L$4:$L$103,"&gt;"&amp;($D23+$E23),$K$4:$K$103,"&lt;&gt;Cancelado")&gt;1,"Comprobar solape","Asignación coherente"))))))</f>
        <v/>
      </c>
    </row>
    <row r="24" ht="31" customHeight="1">
      <c r="A24" s="13" t="n"/>
      <c r="B24" s="13" t="n"/>
      <c r="C24" s="13" t="n"/>
      <c r="D24" s="30" t="n"/>
      <c r="E24" s="31" t="n"/>
      <c r="F24" s="32" t="n"/>
      <c r="G24" s="33" t="n"/>
      <c r="H24" s="34" t="n"/>
      <c r="I24" s="13" t="n"/>
      <c r="J24" s="13" t="n"/>
      <c r="K24" s="19" t="n"/>
      <c r="L24" s="20">
        <f>IF($A24="","",IF(OR(NOT(ISNUMBER($D24)),NOT(ISNUMBER($E24)),NOT(ISNUMBER($F24))),"",IFERROR($D24+$E24+$F24/24,"")))</f>
        <v/>
      </c>
      <c r="M24" s="4">
        <f>IF($A24="","",IF($K24="Cancelado","No aplica",IF(OR($I24="",$J24="",NOT(ISNUMBER($D24)),NOT(ISNUMBER($E24)),NOT(ISNUMBER($F24)),NOT(ISNUMBER($G24)),NOT(ISNUMBER($L24))),"Revisar datos",IF(COUNTIFS(Conductores!$A$4:$A$103,$J24,Conductores!$B$4:$B$103,$I24,Conductores!$C$4:$C$103,$D24,Conductores!$D$4:$D$103,"&lt;="&amp;$E24,Conductores!$E$4:$E$103,"&gt;="&amp;MOD($L24,1),Conductores!$F$4:$F$103,"&gt;="&amp;$G24,Conductores!$G$4:$G$103,"Disponible")&gt;0,"Disponible","Revisar disponibilidad"))))</f>
        <v/>
      </c>
      <c r="N24" s="4">
        <f>IF($A24="","",IF($K24="Cancelado","No aplica",IF(OR($B24="",$C24="",$I24="",$J24="",$K24="",NOT(ISNUMBER($D24)),NOT(ISNUMBER($E24)),NOT(ISNUMBER($F24)),NOT(ISNUMBER($G24)),NOT(ISNUMBER($H24)),NOT(ISNUMBER($L24))),"Completar datos",IF(OR($D24&lt;'Parámetros'!$B$4,$D24&gt;'Parámetros'!$B$5,$E24&lt;'Parámetros'!$B$6,$L24&gt;($D24+'Parámetros'!$B$7),$F24&lt;'Parámetros'!$B$8,$F24&gt;'Parámetros'!$B$9,$G24&lt;'Parámetros'!$B$10,$G24&gt;'Parámetros'!$B$11,$H24&lt;0,$H24&gt;'Parámetros'!$B$12),"Comprobar límites",IF($M24&lt;&gt;"Disponible","Comprobar disponibilidad",IF(COUNTIFS($J$4:$J$103,$J24,$D$4:$D$103,$D24,$E$4:$E$103,"&lt;"&amp;MOD($L24,1),$L$4:$L$103,"&gt;"&amp;($D24+$E24),$K$4:$K$103,"&lt;&gt;Cancelado")&gt;1,"Comprobar solape","Asignación coherente"))))))</f>
        <v/>
      </c>
    </row>
    <row r="25" ht="31" customHeight="1">
      <c r="A25" s="13" t="n"/>
      <c r="B25" s="13" t="n"/>
      <c r="C25" s="13" t="n"/>
      <c r="D25" s="30" t="n"/>
      <c r="E25" s="31" t="n"/>
      <c r="F25" s="32" t="n"/>
      <c r="G25" s="33" t="n"/>
      <c r="H25" s="34" t="n"/>
      <c r="I25" s="13" t="n"/>
      <c r="J25" s="13" t="n"/>
      <c r="K25" s="19" t="n"/>
      <c r="L25" s="21">
        <f>IF($A25="","",IF(OR(NOT(ISNUMBER($D25)),NOT(ISNUMBER($E25)),NOT(ISNUMBER($F25))),"",IFERROR($D25+$E25+$F25/24,"")))</f>
        <v/>
      </c>
      <c r="M25" s="6">
        <f>IF($A25="","",IF($K25="Cancelado","No aplica",IF(OR($I25="",$J25="",NOT(ISNUMBER($D25)),NOT(ISNUMBER($E25)),NOT(ISNUMBER($F25)),NOT(ISNUMBER($G25)),NOT(ISNUMBER($L25))),"Revisar datos",IF(COUNTIFS(Conductores!$A$4:$A$103,$J25,Conductores!$B$4:$B$103,$I25,Conductores!$C$4:$C$103,$D25,Conductores!$D$4:$D$103,"&lt;="&amp;$E25,Conductores!$E$4:$E$103,"&gt;="&amp;MOD($L25,1),Conductores!$F$4:$F$103,"&gt;="&amp;$G25,Conductores!$G$4:$G$103,"Disponible")&gt;0,"Disponible","Revisar disponibilidad"))))</f>
        <v/>
      </c>
      <c r="N25" s="6">
        <f>IF($A25="","",IF($K25="Cancelado","No aplica",IF(OR($B25="",$C25="",$I25="",$J25="",$K25="",NOT(ISNUMBER($D25)),NOT(ISNUMBER($E25)),NOT(ISNUMBER($F25)),NOT(ISNUMBER($G25)),NOT(ISNUMBER($H25)),NOT(ISNUMBER($L25))),"Completar datos",IF(OR($D25&lt;'Parámetros'!$B$4,$D25&gt;'Parámetros'!$B$5,$E25&lt;'Parámetros'!$B$6,$L25&gt;($D25+'Parámetros'!$B$7),$F25&lt;'Parámetros'!$B$8,$F25&gt;'Parámetros'!$B$9,$G25&lt;'Parámetros'!$B$10,$G25&gt;'Parámetros'!$B$11,$H25&lt;0,$H25&gt;'Parámetros'!$B$12),"Comprobar límites",IF($M25&lt;&gt;"Disponible","Comprobar disponibilidad",IF(COUNTIFS($J$4:$J$103,$J25,$D$4:$D$103,$D25,$E$4:$E$103,"&lt;"&amp;MOD($L25,1),$L$4:$L$103,"&gt;"&amp;($D25+$E25),$K$4:$K$103,"&lt;&gt;Cancelado")&gt;1,"Comprobar solape","Asignación coherente"))))))</f>
        <v/>
      </c>
    </row>
    <row r="26" ht="31" customHeight="1">
      <c r="A26" s="13" t="n"/>
      <c r="B26" s="13" t="n"/>
      <c r="C26" s="13" t="n"/>
      <c r="D26" s="30" t="n"/>
      <c r="E26" s="31" t="n"/>
      <c r="F26" s="32" t="n"/>
      <c r="G26" s="33" t="n"/>
      <c r="H26" s="34" t="n"/>
      <c r="I26" s="13" t="n"/>
      <c r="J26" s="13" t="n"/>
      <c r="K26" s="19" t="n"/>
      <c r="L26" s="20">
        <f>IF($A26="","",IF(OR(NOT(ISNUMBER($D26)),NOT(ISNUMBER($E26)),NOT(ISNUMBER($F26))),"",IFERROR($D26+$E26+$F26/24,"")))</f>
        <v/>
      </c>
      <c r="M26" s="4">
        <f>IF($A26="","",IF($K26="Cancelado","No aplica",IF(OR($I26="",$J26="",NOT(ISNUMBER($D26)),NOT(ISNUMBER($E26)),NOT(ISNUMBER($F26)),NOT(ISNUMBER($G26)),NOT(ISNUMBER($L26))),"Revisar datos",IF(COUNTIFS(Conductores!$A$4:$A$103,$J26,Conductores!$B$4:$B$103,$I26,Conductores!$C$4:$C$103,$D26,Conductores!$D$4:$D$103,"&lt;="&amp;$E26,Conductores!$E$4:$E$103,"&gt;="&amp;MOD($L26,1),Conductores!$F$4:$F$103,"&gt;="&amp;$G26,Conductores!$G$4:$G$103,"Disponible")&gt;0,"Disponible","Revisar disponibilidad"))))</f>
        <v/>
      </c>
      <c r="N26" s="4">
        <f>IF($A26="","",IF($K26="Cancelado","No aplica",IF(OR($B26="",$C26="",$I26="",$J26="",$K26="",NOT(ISNUMBER($D26)),NOT(ISNUMBER($E26)),NOT(ISNUMBER($F26)),NOT(ISNUMBER($G26)),NOT(ISNUMBER($H26)),NOT(ISNUMBER($L26))),"Completar datos",IF(OR($D26&lt;'Parámetros'!$B$4,$D26&gt;'Parámetros'!$B$5,$E26&lt;'Parámetros'!$B$6,$L26&gt;($D26+'Parámetros'!$B$7),$F26&lt;'Parámetros'!$B$8,$F26&gt;'Parámetros'!$B$9,$G26&lt;'Parámetros'!$B$10,$G26&gt;'Parámetros'!$B$11,$H26&lt;0,$H26&gt;'Parámetros'!$B$12),"Comprobar límites",IF($M26&lt;&gt;"Disponible","Comprobar disponibilidad",IF(COUNTIFS($J$4:$J$103,$J26,$D$4:$D$103,$D26,$E$4:$E$103,"&lt;"&amp;MOD($L26,1),$L$4:$L$103,"&gt;"&amp;($D26+$E26),$K$4:$K$103,"&lt;&gt;Cancelado")&gt;1,"Comprobar solape","Asignación coherente"))))))</f>
        <v/>
      </c>
    </row>
    <row r="27" ht="31" customHeight="1">
      <c r="A27" s="13" t="n"/>
      <c r="B27" s="13" t="n"/>
      <c r="C27" s="13" t="n"/>
      <c r="D27" s="30" t="n"/>
      <c r="E27" s="31" t="n"/>
      <c r="F27" s="32" t="n"/>
      <c r="G27" s="33" t="n"/>
      <c r="H27" s="34" t="n"/>
      <c r="I27" s="13" t="n"/>
      <c r="J27" s="13" t="n"/>
      <c r="K27" s="19" t="n"/>
      <c r="L27" s="21">
        <f>IF($A27="","",IF(OR(NOT(ISNUMBER($D27)),NOT(ISNUMBER($E27)),NOT(ISNUMBER($F27))),"",IFERROR($D27+$E27+$F27/24,"")))</f>
        <v/>
      </c>
      <c r="M27" s="6">
        <f>IF($A27="","",IF($K27="Cancelado","No aplica",IF(OR($I27="",$J27="",NOT(ISNUMBER($D27)),NOT(ISNUMBER($E27)),NOT(ISNUMBER($F27)),NOT(ISNUMBER($G27)),NOT(ISNUMBER($L27))),"Revisar datos",IF(COUNTIFS(Conductores!$A$4:$A$103,$J27,Conductores!$B$4:$B$103,$I27,Conductores!$C$4:$C$103,$D27,Conductores!$D$4:$D$103,"&lt;="&amp;$E27,Conductores!$E$4:$E$103,"&gt;="&amp;MOD($L27,1),Conductores!$F$4:$F$103,"&gt;="&amp;$G27,Conductores!$G$4:$G$103,"Disponible")&gt;0,"Disponible","Revisar disponibilidad"))))</f>
        <v/>
      </c>
      <c r="N27" s="6">
        <f>IF($A27="","",IF($K27="Cancelado","No aplica",IF(OR($B27="",$C27="",$I27="",$J27="",$K27="",NOT(ISNUMBER($D27)),NOT(ISNUMBER($E27)),NOT(ISNUMBER($F27)),NOT(ISNUMBER($G27)),NOT(ISNUMBER($H27)),NOT(ISNUMBER($L27))),"Completar datos",IF(OR($D27&lt;'Parámetros'!$B$4,$D27&gt;'Parámetros'!$B$5,$E27&lt;'Parámetros'!$B$6,$L27&gt;($D27+'Parámetros'!$B$7),$F27&lt;'Parámetros'!$B$8,$F27&gt;'Parámetros'!$B$9,$G27&lt;'Parámetros'!$B$10,$G27&gt;'Parámetros'!$B$11,$H27&lt;0,$H27&gt;'Parámetros'!$B$12),"Comprobar límites",IF($M27&lt;&gt;"Disponible","Comprobar disponibilidad",IF(COUNTIFS($J$4:$J$103,$J27,$D$4:$D$103,$D27,$E$4:$E$103,"&lt;"&amp;MOD($L27,1),$L$4:$L$103,"&gt;"&amp;($D27+$E27),$K$4:$K$103,"&lt;&gt;Cancelado")&gt;1,"Comprobar solape","Asignación coherente"))))))</f>
        <v/>
      </c>
    </row>
    <row r="28" ht="31" customHeight="1">
      <c r="A28" s="13" t="n"/>
      <c r="B28" s="13" t="n"/>
      <c r="C28" s="13" t="n"/>
      <c r="D28" s="30" t="n"/>
      <c r="E28" s="31" t="n"/>
      <c r="F28" s="32" t="n"/>
      <c r="G28" s="33" t="n"/>
      <c r="H28" s="34" t="n"/>
      <c r="I28" s="13" t="n"/>
      <c r="J28" s="13" t="n"/>
      <c r="K28" s="19" t="n"/>
      <c r="L28" s="20">
        <f>IF($A28="","",IF(OR(NOT(ISNUMBER($D28)),NOT(ISNUMBER($E28)),NOT(ISNUMBER($F28))),"",IFERROR($D28+$E28+$F28/24,"")))</f>
        <v/>
      </c>
      <c r="M28" s="4">
        <f>IF($A28="","",IF($K28="Cancelado","No aplica",IF(OR($I28="",$J28="",NOT(ISNUMBER($D28)),NOT(ISNUMBER($E28)),NOT(ISNUMBER($F28)),NOT(ISNUMBER($G28)),NOT(ISNUMBER($L28))),"Revisar datos",IF(COUNTIFS(Conductores!$A$4:$A$103,$J28,Conductores!$B$4:$B$103,$I28,Conductores!$C$4:$C$103,$D28,Conductores!$D$4:$D$103,"&lt;="&amp;$E28,Conductores!$E$4:$E$103,"&gt;="&amp;MOD($L28,1),Conductores!$F$4:$F$103,"&gt;="&amp;$G28,Conductores!$G$4:$G$103,"Disponible")&gt;0,"Disponible","Revisar disponibilidad"))))</f>
        <v/>
      </c>
      <c r="N28" s="4">
        <f>IF($A28="","",IF($K28="Cancelado","No aplica",IF(OR($B28="",$C28="",$I28="",$J28="",$K28="",NOT(ISNUMBER($D28)),NOT(ISNUMBER($E28)),NOT(ISNUMBER($F28)),NOT(ISNUMBER($G28)),NOT(ISNUMBER($H28)),NOT(ISNUMBER($L28))),"Completar datos",IF(OR($D28&lt;'Parámetros'!$B$4,$D28&gt;'Parámetros'!$B$5,$E28&lt;'Parámetros'!$B$6,$L28&gt;($D28+'Parámetros'!$B$7),$F28&lt;'Parámetros'!$B$8,$F28&gt;'Parámetros'!$B$9,$G28&lt;'Parámetros'!$B$10,$G28&gt;'Parámetros'!$B$11,$H28&lt;0,$H28&gt;'Parámetros'!$B$12),"Comprobar límites",IF($M28&lt;&gt;"Disponible","Comprobar disponibilidad",IF(COUNTIFS($J$4:$J$103,$J28,$D$4:$D$103,$D28,$E$4:$E$103,"&lt;"&amp;MOD($L28,1),$L$4:$L$103,"&gt;"&amp;($D28+$E28),$K$4:$K$103,"&lt;&gt;Cancelado")&gt;1,"Comprobar solape","Asignación coherente"))))))</f>
        <v/>
      </c>
    </row>
    <row r="29" ht="31" customHeight="1">
      <c r="A29" s="13" t="n"/>
      <c r="B29" s="13" t="n"/>
      <c r="C29" s="13" t="n"/>
      <c r="D29" s="30" t="n"/>
      <c r="E29" s="31" t="n"/>
      <c r="F29" s="32" t="n"/>
      <c r="G29" s="33" t="n"/>
      <c r="H29" s="34" t="n"/>
      <c r="I29" s="13" t="n"/>
      <c r="J29" s="13" t="n"/>
      <c r="K29" s="19" t="n"/>
      <c r="L29" s="21">
        <f>IF($A29="","",IF(OR(NOT(ISNUMBER($D29)),NOT(ISNUMBER($E29)),NOT(ISNUMBER($F29))),"",IFERROR($D29+$E29+$F29/24,"")))</f>
        <v/>
      </c>
      <c r="M29" s="6">
        <f>IF($A29="","",IF($K29="Cancelado","No aplica",IF(OR($I29="",$J29="",NOT(ISNUMBER($D29)),NOT(ISNUMBER($E29)),NOT(ISNUMBER($F29)),NOT(ISNUMBER($G29)),NOT(ISNUMBER($L29))),"Revisar datos",IF(COUNTIFS(Conductores!$A$4:$A$103,$J29,Conductores!$B$4:$B$103,$I29,Conductores!$C$4:$C$103,$D29,Conductores!$D$4:$D$103,"&lt;="&amp;$E29,Conductores!$E$4:$E$103,"&gt;="&amp;MOD($L29,1),Conductores!$F$4:$F$103,"&gt;="&amp;$G29,Conductores!$G$4:$G$103,"Disponible")&gt;0,"Disponible","Revisar disponibilidad"))))</f>
        <v/>
      </c>
      <c r="N29" s="6">
        <f>IF($A29="","",IF($K29="Cancelado","No aplica",IF(OR($B29="",$C29="",$I29="",$J29="",$K29="",NOT(ISNUMBER($D29)),NOT(ISNUMBER($E29)),NOT(ISNUMBER($F29)),NOT(ISNUMBER($G29)),NOT(ISNUMBER($H29)),NOT(ISNUMBER($L29))),"Completar datos",IF(OR($D29&lt;'Parámetros'!$B$4,$D29&gt;'Parámetros'!$B$5,$E29&lt;'Parámetros'!$B$6,$L29&gt;($D29+'Parámetros'!$B$7),$F29&lt;'Parámetros'!$B$8,$F29&gt;'Parámetros'!$B$9,$G29&lt;'Parámetros'!$B$10,$G29&gt;'Parámetros'!$B$11,$H29&lt;0,$H29&gt;'Parámetros'!$B$12),"Comprobar límites",IF($M29&lt;&gt;"Disponible","Comprobar disponibilidad",IF(COUNTIFS($J$4:$J$103,$J29,$D$4:$D$103,$D29,$E$4:$E$103,"&lt;"&amp;MOD($L29,1),$L$4:$L$103,"&gt;"&amp;($D29+$E29),$K$4:$K$103,"&lt;&gt;Cancelado")&gt;1,"Comprobar solape","Asignación coherente"))))))</f>
        <v/>
      </c>
    </row>
    <row r="30" ht="31" customHeight="1">
      <c r="A30" s="13" t="n"/>
      <c r="B30" s="13" t="n"/>
      <c r="C30" s="13" t="n"/>
      <c r="D30" s="30" t="n"/>
      <c r="E30" s="31" t="n"/>
      <c r="F30" s="32" t="n"/>
      <c r="G30" s="33" t="n"/>
      <c r="H30" s="34" t="n"/>
      <c r="I30" s="13" t="n"/>
      <c r="J30" s="13" t="n"/>
      <c r="K30" s="19" t="n"/>
      <c r="L30" s="20">
        <f>IF($A30="","",IF(OR(NOT(ISNUMBER($D30)),NOT(ISNUMBER($E30)),NOT(ISNUMBER($F30))),"",IFERROR($D30+$E30+$F30/24,"")))</f>
        <v/>
      </c>
      <c r="M30" s="4">
        <f>IF($A30="","",IF($K30="Cancelado","No aplica",IF(OR($I30="",$J30="",NOT(ISNUMBER($D30)),NOT(ISNUMBER($E30)),NOT(ISNUMBER($F30)),NOT(ISNUMBER($G30)),NOT(ISNUMBER($L30))),"Revisar datos",IF(COUNTIFS(Conductores!$A$4:$A$103,$J30,Conductores!$B$4:$B$103,$I30,Conductores!$C$4:$C$103,$D30,Conductores!$D$4:$D$103,"&lt;="&amp;$E30,Conductores!$E$4:$E$103,"&gt;="&amp;MOD($L30,1),Conductores!$F$4:$F$103,"&gt;="&amp;$G30,Conductores!$G$4:$G$103,"Disponible")&gt;0,"Disponible","Revisar disponibilidad"))))</f>
        <v/>
      </c>
      <c r="N30" s="4">
        <f>IF($A30="","",IF($K30="Cancelado","No aplica",IF(OR($B30="",$C30="",$I30="",$J30="",$K30="",NOT(ISNUMBER($D30)),NOT(ISNUMBER($E30)),NOT(ISNUMBER($F30)),NOT(ISNUMBER($G30)),NOT(ISNUMBER($H30)),NOT(ISNUMBER($L30))),"Completar datos",IF(OR($D30&lt;'Parámetros'!$B$4,$D30&gt;'Parámetros'!$B$5,$E30&lt;'Parámetros'!$B$6,$L30&gt;($D30+'Parámetros'!$B$7),$F30&lt;'Parámetros'!$B$8,$F30&gt;'Parámetros'!$B$9,$G30&lt;'Parámetros'!$B$10,$G30&gt;'Parámetros'!$B$11,$H30&lt;0,$H30&gt;'Parámetros'!$B$12),"Comprobar límites",IF($M30&lt;&gt;"Disponible","Comprobar disponibilidad",IF(COUNTIFS($J$4:$J$103,$J30,$D$4:$D$103,$D30,$E$4:$E$103,"&lt;"&amp;MOD($L30,1),$L$4:$L$103,"&gt;"&amp;($D30+$E30),$K$4:$K$103,"&lt;&gt;Cancelado")&gt;1,"Comprobar solape","Asignación coherente"))))))</f>
        <v/>
      </c>
    </row>
    <row r="31" ht="31" customHeight="1">
      <c r="A31" s="13" t="n"/>
      <c r="B31" s="13" t="n"/>
      <c r="C31" s="13" t="n"/>
      <c r="D31" s="30" t="n"/>
      <c r="E31" s="31" t="n"/>
      <c r="F31" s="32" t="n"/>
      <c r="G31" s="33" t="n"/>
      <c r="H31" s="34" t="n"/>
      <c r="I31" s="13" t="n"/>
      <c r="J31" s="13" t="n"/>
      <c r="K31" s="19" t="n"/>
      <c r="L31" s="21">
        <f>IF($A31="","",IF(OR(NOT(ISNUMBER($D31)),NOT(ISNUMBER($E31)),NOT(ISNUMBER($F31))),"",IFERROR($D31+$E31+$F31/24,"")))</f>
        <v/>
      </c>
      <c r="M31" s="6">
        <f>IF($A31="","",IF($K31="Cancelado","No aplica",IF(OR($I31="",$J31="",NOT(ISNUMBER($D31)),NOT(ISNUMBER($E31)),NOT(ISNUMBER($F31)),NOT(ISNUMBER($G31)),NOT(ISNUMBER($L31))),"Revisar datos",IF(COUNTIFS(Conductores!$A$4:$A$103,$J31,Conductores!$B$4:$B$103,$I31,Conductores!$C$4:$C$103,$D31,Conductores!$D$4:$D$103,"&lt;="&amp;$E31,Conductores!$E$4:$E$103,"&gt;="&amp;MOD($L31,1),Conductores!$F$4:$F$103,"&gt;="&amp;$G31,Conductores!$G$4:$G$103,"Disponible")&gt;0,"Disponible","Revisar disponibilidad"))))</f>
        <v/>
      </c>
      <c r="N31" s="6">
        <f>IF($A31="","",IF($K31="Cancelado","No aplica",IF(OR($B31="",$C31="",$I31="",$J31="",$K31="",NOT(ISNUMBER($D31)),NOT(ISNUMBER($E31)),NOT(ISNUMBER($F31)),NOT(ISNUMBER($G31)),NOT(ISNUMBER($H31)),NOT(ISNUMBER($L31))),"Completar datos",IF(OR($D31&lt;'Parámetros'!$B$4,$D31&gt;'Parámetros'!$B$5,$E31&lt;'Parámetros'!$B$6,$L31&gt;($D31+'Parámetros'!$B$7),$F31&lt;'Parámetros'!$B$8,$F31&gt;'Parámetros'!$B$9,$G31&lt;'Parámetros'!$B$10,$G31&gt;'Parámetros'!$B$11,$H31&lt;0,$H31&gt;'Parámetros'!$B$12),"Comprobar límites",IF($M31&lt;&gt;"Disponible","Comprobar disponibilidad",IF(COUNTIFS($J$4:$J$103,$J31,$D$4:$D$103,$D31,$E$4:$E$103,"&lt;"&amp;MOD($L31,1),$L$4:$L$103,"&gt;"&amp;($D31+$E31),$K$4:$K$103,"&lt;&gt;Cancelado")&gt;1,"Comprobar solape","Asignación coherente"))))))</f>
        <v/>
      </c>
    </row>
    <row r="32" ht="31" customHeight="1">
      <c r="A32" s="13" t="n"/>
      <c r="B32" s="13" t="n"/>
      <c r="C32" s="13" t="n"/>
      <c r="D32" s="30" t="n"/>
      <c r="E32" s="31" t="n"/>
      <c r="F32" s="32" t="n"/>
      <c r="G32" s="33" t="n"/>
      <c r="H32" s="34" t="n"/>
      <c r="I32" s="13" t="n"/>
      <c r="J32" s="13" t="n"/>
      <c r="K32" s="19" t="n"/>
      <c r="L32" s="20">
        <f>IF($A32="","",IF(OR(NOT(ISNUMBER($D32)),NOT(ISNUMBER($E32)),NOT(ISNUMBER($F32))),"",IFERROR($D32+$E32+$F32/24,"")))</f>
        <v/>
      </c>
      <c r="M32" s="4">
        <f>IF($A32="","",IF($K32="Cancelado","No aplica",IF(OR($I32="",$J32="",NOT(ISNUMBER($D32)),NOT(ISNUMBER($E32)),NOT(ISNUMBER($F32)),NOT(ISNUMBER($G32)),NOT(ISNUMBER($L32))),"Revisar datos",IF(COUNTIFS(Conductores!$A$4:$A$103,$J32,Conductores!$B$4:$B$103,$I32,Conductores!$C$4:$C$103,$D32,Conductores!$D$4:$D$103,"&lt;="&amp;$E32,Conductores!$E$4:$E$103,"&gt;="&amp;MOD($L32,1),Conductores!$F$4:$F$103,"&gt;="&amp;$G32,Conductores!$G$4:$G$103,"Disponible")&gt;0,"Disponible","Revisar disponibilidad"))))</f>
        <v/>
      </c>
      <c r="N32" s="4">
        <f>IF($A32="","",IF($K32="Cancelado","No aplica",IF(OR($B32="",$C32="",$I32="",$J32="",$K32="",NOT(ISNUMBER($D32)),NOT(ISNUMBER($E32)),NOT(ISNUMBER($F32)),NOT(ISNUMBER($G32)),NOT(ISNUMBER($H32)),NOT(ISNUMBER($L32))),"Completar datos",IF(OR($D32&lt;'Parámetros'!$B$4,$D32&gt;'Parámetros'!$B$5,$E32&lt;'Parámetros'!$B$6,$L32&gt;($D32+'Parámetros'!$B$7),$F32&lt;'Parámetros'!$B$8,$F32&gt;'Parámetros'!$B$9,$G32&lt;'Parámetros'!$B$10,$G32&gt;'Parámetros'!$B$11,$H32&lt;0,$H32&gt;'Parámetros'!$B$12),"Comprobar límites",IF($M32&lt;&gt;"Disponible","Comprobar disponibilidad",IF(COUNTIFS($J$4:$J$103,$J32,$D$4:$D$103,$D32,$E$4:$E$103,"&lt;"&amp;MOD($L32,1),$L$4:$L$103,"&gt;"&amp;($D32+$E32),$K$4:$K$103,"&lt;&gt;Cancelado")&gt;1,"Comprobar solape","Asignación coherente"))))))</f>
        <v/>
      </c>
    </row>
    <row r="33" ht="31" customHeight="1">
      <c r="A33" s="13" t="n"/>
      <c r="B33" s="13" t="n"/>
      <c r="C33" s="13" t="n"/>
      <c r="D33" s="30" t="n"/>
      <c r="E33" s="31" t="n"/>
      <c r="F33" s="32" t="n"/>
      <c r="G33" s="33" t="n"/>
      <c r="H33" s="34" t="n"/>
      <c r="I33" s="13" t="n"/>
      <c r="J33" s="13" t="n"/>
      <c r="K33" s="19" t="n"/>
      <c r="L33" s="21">
        <f>IF($A33="","",IF(OR(NOT(ISNUMBER($D33)),NOT(ISNUMBER($E33)),NOT(ISNUMBER($F33))),"",IFERROR($D33+$E33+$F33/24,"")))</f>
        <v/>
      </c>
      <c r="M33" s="6">
        <f>IF($A33="","",IF($K33="Cancelado","No aplica",IF(OR($I33="",$J33="",NOT(ISNUMBER($D33)),NOT(ISNUMBER($E33)),NOT(ISNUMBER($F33)),NOT(ISNUMBER($G33)),NOT(ISNUMBER($L33))),"Revisar datos",IF(COUNTIFS(Conductores!$A$4:$A$103,$J33,Conductores!$B$4:$B$103,$I33,Conductores!$C$4:$C$103,$D33,Conductores!$D$4:$D$103,"&lt;="&amp;$E33,Conductores!$E$4:$E$103,"&gt;="&amp;MOD($L33,1),Conductores!$F$4:$F$103,"&gt;="&amp;$G33,Conductores!$G$4:$G$103,"Disponible")&gt;0,"Disponible","Revisar disponibilidad"))))</f>
        <v/>
      </c>
      <c r="N33" s="6">
        <f>IF($A33="","",IF($K33="Cancelado","No aplica",IF(OR($B33="",$C33="",$I33="",$J33="",$K33="",NOT(ISNUMBER($D33)),NOT(ISNUMBER($E33)),NOT(ISNUMBER($F33)),NOT(ISNUMBER($G33)),NOT(ISNUMBER($H33)),NOT(ISNUMBER($L33))),"Completar datos",IF(OR($D33&lt;'Parámetros'!$B$4,$D33&gt;'Parámetros'!$B$5,$E33&lt;'Parámetros'!$B$6,$L33&gt;($D33+'Parámetros'!$B$7),$F33&lt;'Parámetros'!$B$8,$F33&gt;'Parámetros'!$B$9,$G33&lt;'Parámetros'!$B$10,$G33&gt;'Parámetros'!$B$11,$H33&lt;0,$H33&gt;'Parámetros'!$B$12),"Comprobar límites",IF($M33&lt;&gt;"Disponible","Comprobar disponibilidad",IF(COUNTIFS($J$4:$J$103,$J33,$D$4:$D$103,$D33,$E$4:$E$103,"&lt;"&amp;MOD($L33,1),$L$4:$L$103,"&gt;"&amp;($D33+$E33),$K$4:$K$103,"&lt;&gt;Cancelado")&gt;1,"Comprobar solape","Asignación coherente"))))))</f>
        <v/>
      </c>
    </row>
    <row r="34" ht="31" customHeight="1">
      <c r="A34" s="13" t="n"/>
      <c r="B34" s="13" t="n"/>
      <c r="C34" s="13" t="n"/>
      <c r="D34" s="30" t="n"/>
      <c r="E34" s="31" t="n"/>
      <c r="F34" s="32" t="n"/>
      <c r="G34" s="33" t="n"/>
      <c r="H34" s="34" t="n"/>
      <c r="I34" s="13" t="n"/>
      <c r="J34" s="13" t="n"/>
      <c r="K34" s="19" t="n"/>
      <c r="L34" s="20">
        <f>IF($A34="","",IF(OR(NOT(ISNUMBER($D34)),NOT(ISNUMBER($E34)),NOT(ISNUMBER($F34))),"",IFERROR($D34+$E34+$F34/24,"")))</f>
        <v/>
      </c>
      <c r="M34" s="4">
        <f>IF($A34="","",IF($K34="Cancelado","No aplica",IF(OR($I34="",$J34="",NOT(ISNUMBER($D34)),NOT(ISNUMBER($E34)),NOT(ISNUMBER($F34)),NOT(ISNUMBER($G34)),NOT(ISNUMBER($L34))),"Revisar datos",IF(COUNTIFS(Conductores!$A$4:$A$103,$J34,Conductores!$B$4:$B$103,$I34,Conductores!$C$4:$C$103,$D34,Conductores!$D$4:$D$103,"&lt;="&amp;$E34,Conductores!$E$4:$E$103,"&gt;="&amp;MOD($L34,1),Conductores!$F$4:$F$103,"&gt;="&amp;$G34,Conductores!$G$4:$G$103,"Disponible")&gt;0,"Disponible","Revisar disponibilidad"))))</f>
        <v/>
      </c>
      <c r="N34" s="4">
        <f>IF($A34="","",IF($K34="Cancelado","No aplica",IF(OR($B34="",$C34="",$I34="",$J34="",$K34="",NOT(ISNUMBER($D34)),NOT(ISNUMBER($E34)),NOT(ISNUMBER($F34)),NOT(ISNUMBER($G34)),NOT(ISNUMBER($H34)),NOT(ISNUMBER($L34))),"Completar datos",IF(OR($D34&lt;'Parámetros'!$B$4,$D34&gt;'Parámetros'!$B$5,$E34&lt;'Parámetros'!$B$6,$L34&gt;($D34+'Parámetros'!$B$7),$F34&lt;'Parámetros'!$B$8,$F34&gt;'Parámetros'!$B$9,$G34&lt;'Parámetros'!$B$10,$G34&gt;'Parámetros'!$B$11,$H34&lt;0,$H34&gt;'Parámetros'!$B$12),"Comprobar límites",IF($M34&lt;&gt;"Disponible","Comprobar disponibilidad",IF(COUNTIFS($J$4:$J$103,$J34,$D$4:$D$103,$D34,$E$4:$E$103,"&lt;"&amp;MOD($L34,1),$L$4:$L$103,"&gt;"&amp;($D34+$E34),$K$4:$K$103,"&lt;&gt;Cancelado")&gt;1,"Comprobar solape","Asignación coherente"))))))</f>
        <v/>
      </c>
    </row>
    <row r="35" ht="31" customHeight="1">
      <c r="A35" s="13" t="n"/>
      <c r="B35" s="13" t="n"/>
      <c r="C35" s="13" t="n"/>
      <c r="D35" s="30" t="n"/>
      <c r="E35" s="31" t="n"/>
      <c r="F35" s="32" t="n"/>
      <c r="G35" s="33" t="n"/>
      <c r="H35" s="34" t="n"/>
      <c r="I35" s="13" t="n"/>
      <c r="J35" s="13" t="n"/>
      <c r="K35" s="19" t="n"/>
      <c r="L35" s="21">
        <f>IF($A35="","",IF(OR(NOT(ISNUMBER($D35)),NOT(ISNUMBER($E35)),NOT(ISNUMBER($F35))),"",IFERROR($D35+$E35+$F35/24,"")))</f>
        <v/>
      </c>
      <c r="M35" s="6">
        <f>IF($A35="","",IF($K35="Cancelado","No aplica",IF(OR($I35="",$J35="",NOT(ISNUMBER($D35)),NOT(ISNUMBER($E35)),NOT(ISNUMBER($F35)),NOT(ISNUMBER($G35)),NOT(ISNUMBER($L35))),"Revisar datos",IF(COUNTIFS(Conductores!$A$4:$A$103,$J35,Conductores!$B$4:$B$103,$I35,Conductores!$C$4:$C$103,$D35,Conductores!$D$4:$D$103,"&lt;="&amp;$E35,Conductores!$E$4:$E$103,"&gt;="&amp;MOD($L35,1),Conductores!$F$4:$F$103,"&gt;="&amp;$G35,Conductores!$G$4:$G$103,"Disponible")&gt;0,"Disponible","Revisar disponibilidad"))))</f>
        <v/>
      </c>
      <c r="N35" s="6">
        <f>IF($A35="","",IF($K35="Cancelado","No aplica",IF(OR($B35="",$C35="",$I35="",$J35="",$K35="",NOT(ISNUMBER($D35)),NOT(ISNUMBER($E35)),NOT(ISNUMBER($F35)),NOT(ISNUMBER($G35)),NOT(ISNUMBER($H35)),NOT(ISNUMBER($L35))),"Completar datos",IF(OR($D35&lt;'Parámetros'!$B$4,$D35&gt;'Parámetros'!$B$5,$E35&lt;'Parámetros'!$B$6,$L35&gt;($D35+'Parámetros'!$B$7),$F35&lt;'Parámetros'!$B$8,$F35&gt;'Parámetros'!$B$9,$G35&lt;'Parámetros'!$B$10,$G35&gt;'Parámetros'!$B$11,$H35&lt;0,$H35&gt;'Parámetros'!$B$12),"Comprobar límites",IF($M35&lt;&gt;"Disponible","Comprobar disponibilidad",IF(COUNTIFS($J$4:$J$103,$J35,$D$4:$D$103,$D35,$E$4:$E$103,"&lt;"&amp;MOD($L35,1),$L$4:$L$103,"&gt;"&amp;($D35+$E35),$K$4:$K$103,"&lt;&gt;Cancelado")&gt;1,"Comprobar solape","Asignación coherente"))))))</f>
        <v/>
      </c>
    </row>
    <row r="36" ht="31" customHeight="1">
      <c r="A36" s="13" t="n"/>
      <c r="B36" s="13" t="n"/>
      <c r="C36" s="13" t="n"/>
      <c r="D36" s="30" t="n"/>
      <c r="E36" s="31" t="n"/>
      <c r="F36" s="32" t="n"/>
      <c r="G36" s="33" t="n"/>
      <c r="H36" s="34" t="n"/>
      <c r="I36" s="13" t="n"/>
      <c r="J36" s="13" t="n"/>
      <c r="K36" s="19" t="n"/>
      <c r="L36" s="20">
        <f>IF($A36="","",IF(OR(NOT(ISNUMBER($D36)),NOT(ISNUMBER($E36)),NOT(ISNUMBER($F36))),"",IFERROR($D36+$E36+$F36/24,"")))</f>
        <v/>
      </c>
      <c r="M36" s="4">
        <f>IF($A36="","",IF($K36="Cancelado","No aplica",IF(OR($I36="",$J36="",NOT(ISNUMBER($D36)),NOT(ISNUMBER($E36)),NOT(ISNUMBER($F36)),NOT(ISNUMBER($G36)),NOT(ISNUMBER($L36))),"Revisar datos",IF(COUNTIFS(Conductores!$A$4:$A$103,$J36,Conductores!$B$4:$B$103,$I36,Conductores!$C$4:$C$103,$D36,Conductores!$D$4:$D$103,"&lt;="&amp;$E36,Conductores!$E$4:$E$103,"&gt;="&amp;MOD($L36,1),Conductores!$F$4:$F$103,"&gt;="&amp;$G36,Conductores!$G$4:$G$103,"Disponible")&gt;0,"Disponible","Revisar disponibilidad"))))</f>
        <v/>
      </c>
      <c r="N36" s="4">
        <f>IF($A36="","",IF($K36="Cancelado","No aplica",IF(OR($B36="",$C36="",$I36="",$J36="",$K36="",NOT(ISNUMBER($D36)),NOT(ISNUMBER($E36)),NOT(ISNUMBER($F36)),NOT(ISNUMBER($G36)),NOT(ISNUMBER($H36)),NOT(ISNUMBER($L36))),"Completar datos",IF(OR($D36&lt;'Parámetros'!$B$4,$D36&gt;'Parámetros'!$B$5,$E36&lt;'Parámetros'!$B$6,$L36&gt;($D36+'Parámetros'!$B$7),$F36&lt;'Parámetros'!$B$8,$F36&gt;'Parámetros'!$B$9,$G36&lt;'Parámetros'!$B$10,$G36&gt;'Parámetros'!$B$11,$H36&lt;0,$H36&gt;'Parámetros'!$B$12),"Comprobar límites",IF($M36&lt;&gt;"Disponible","Comprobar disponibilidad",IF(COUNTIFS($J$4:$J$103,$J36,$D$4:$D$103,$D36,$E$4:$E$103,"&lt;"&amp;MOD($L36,1),$L$4:$L$103,"&gt;"&amp;($D36+$E36),$K$4:$K$103,"&lt;&gt;Cancelado")&gt;1,"Comprobar solape","Asignación coherente"))))))</f>
        <v/>
      </c>
    </row>
    <row r="37" ht="31" customHeight="1">
      <c r="A37" s="13" t="n"/>
      <c r="B37" s="13" t="n"/>
      <c r="C37" s="13" t="n"/>
      <c r="D37" s="30" t="n"/>
      <c r="E37" s="31" t="n"/>
      <c r="F37" s="32" t="n"/>
      <c r="G37" s="33" t="n"/>
      <c r="H37" s="34" t="n"/>
      <c r="I37" s="13" t="n"/>
      <c r="J37" s="13" t="n"/>
      <c r="K37" s="19" t="n"/>
      <c r="L37" s="21">
        <f>IF($A37="","",IF(OR(NOT(ISNUMBER($D37)),NOT(ISNUMBER($E37)),NOT(ISNUMBER($F37))),"",IFERROR($D37+$E37+$F37/24,"")))</f>
        <v/>
      </c>
      <c r="M37" s="6">
        <f>IF($A37="","",IF($K37="Cancelado","No aplica",IF(OR($I37="",$J37="",NOT(ISNUMBER($D37)),NOT(ISNUMBER($E37)),NOT(ISNUMBER($F37)),NOT(ISNUMBER($G37)),NOT(ISNUMBER($L37))),"Revisar datos",IF(COUNTIFS(Conductores!$A$4:$A$103,$J37,Conductores!$B$4:$B$103,$I37,Conductores!$C$4:$C$103,$D37,Conductores!$D$4:$D$103,"&lt;="&amp;$E37,Conductores!$E$4:$E$103,"&gt;="&amp;MOD($L37,1),Conductores!$F$4:$F$103,"&gt;="&amp;$G37,Conductores!$G$4:$G$103,"Disponible")&gt;0,"Disponible","Revisar disponibilidad"))))</f>
        <v/>
      </c>
      <c r="N37" s="6">
        <f>IF($A37="","",IF($K37="Cancelado","No aplica",IF(OR($B37="",$C37="",$I37="",$J37="",$K37="",NOT(ISNUMBER($D37)),NOT(ISNUMBER($E37)),NOT(ISNUMBER($F37)),NOT(ISNUMBER($G37)),NOT(ISNUMBER($H37)),NOT(ISNUMBER($L37))),"Completar datos",IF(OR($D37&lt;'Parámetros'!$B$4,$D37&gt;'Parámetros'!$B$5,$E37&lt;'Parámetros'!$B$6,$L37&gt;($D37+'Parámetros'!$B$7),$F37&lt;'Parámetros'!$B$8,$F37&gt;'Parámetros'!$B$9,$G37&lt;'Parámetros'!$B$10,$G37&gt;'Parámetros'!$B$11,$H37&lt;0,$H37&gt;'Parámetros'!$B$12),"Comprobar límites",IF($M37&lt;&gt;"Disponible","Comprobar disponibilidad",IF(COUNTIFS($J$4:$J$103,$J37,$D$4:$D$103,$D37,$E$4:$E$103,"&lt;"&amp;MOD($L37,1),$L$4:$L$103,"&gt;"&amp;($D37+$E37),$K$4:$K$103,"&lt;&gt;Cancelado")&gt;1,"Comprobar solape","Asignación coherente"))))))</f>
        <v/>
      </c>
    </row>
    <row r="38" ht="31" customHeight="1">
      <c r="A38" s="13" t="n"/>
      <c r="B38" s="13" t="n"/>
      <c r="C38" s="13" t="n"/>
      <c r="D38" s="30" t="n"/>
      <c r="E38" s="31" t="n"/>
      <c r="F38" s="32" t="n"/>
      <c r="G38" s="33" t="n"/>
      <c r="H38" s="34" t="n"/>
      <c r="I38" s="13" t="n"/>
      <c r="J38" s="13" t="n"/>
      <c r="K38" s="19" t="n"/>
      <c r="L38" s="20">
        <f>IF($A38="","",IF(OR(NOT(ISNUMBER($D38)),NOT(ISNUMBER($E38)),NOT(ISNUMBER($F38))),"",IFERROR($D38+$E38+$F38/24,"")))</f>
        <v/>
      </c>
      <c r="M38" s="4">
        <f>IF($A38="","",IF($K38="Cancelado","No aplica",IF(OR($I38="",$J38="",NOT(ISNUMBER($D38)),NOT(ISNUMBER($E38)),NOT(ISNUMBER($F38)),NOT(ISNUMBER($G38)),NOT(ISNUMBER($L38))),"Revisar datos",IF(COUNTIFS(Conductores!$A$4:$A$103,$J38,Conductores!$B$4:$B$103,$I38,Conductores!$C$4:$C$103,$D38,Conductores!$D$4:$D$103,"&lt;="&amp;$E38,Conductores!$E$4:$E$103,"&gt;="&amp;MOD($L38,1),Conductores!$F$4:$F$103,"&gt;="&amp;$G38,Conductores!$G$4:$G$103,"Disponible")&gt;0,"Disponible","Revisar disponibilidad"))))</f>
        <v/>
      </c>
      <c r="N38" s="4">
        <f>IF($A38="","",IF($K38="Cancelado","No aplica",IF(OR($B38="",$C38="",$I38="",$J38="",$K38="",NOT(ISNUMBER($D38)),NOT(ISNUMBER($E38)),NOT(ISNUMBER($F38)),NOT(ISNUMBER($G38)),NOT(ISNUMBER($H38)),NOT(ISNUMBER($L38))),"Completar datos",IF(OR($D38&lt;'Parámetros'!$B$4,$D38&gt;'Parámetros'!$B$5,$E38&lt;'Parámetros'!$B$6,$L38&gt;($D38+'Parámetros'!$B$7),$F38&lt;'Parámetros'!$B$8,$F38&gt;'Parámetros'!$B$9,$G38&lt;'Parámetros'!$B$10,$G38&gt;'Parámetros'!$B$11,$H38&lt;0,$H38&gt;'Parámetros'!$B$12),"Comprobar límites",IF($M38&lt;&gt;"Disponible","Comprobar disponibilidad",IF(COUNTIFS($J$4:$J$103,$J38,$D$4:$D$103,$D38,$E$4:$E$103,"&lt;"&amp;MOD($L38,1),$L$4:$L$103,"&gt;"&amp;($D38+$E38),$K$4:$K$103,"&lt;&gt;Cancelado")&gt;1,"Comprobar solape","Asignación coherente"))))))</f>
        <v/>
      </c>
    </row>
    <row r="39" ht="31" customHeight="1">
      <c r="A39" s="13" t="n"/>
      <c r="B39" s="13" t="n"/>
      <c r="C39" s="13" t="n"/>
      <c r="D39" s="30" t="n"/>
      <c r="E39" s="31" t="n"/>
      <c r="F39" s="32" t="n"/>
      <c r="G39" s="33" t="n"/>
      <c r="H39" s="34" t="n"/>
      <c r="I39" s="13" t="n"/>
      <c r="J39" s="13" t="n"/>
      <c r="K39" s="19" t="n"/>
      <c r="L39" s="21">
        <f>IF($A39="","",IF(OR(NOT(ISNUMBER($D39)),NOT(ISNUMBER($E39)),NOT(ISNUMBER($F39))),"",IFERROR($D39+$E39+$F39/24,"")))</f>
        <v/>
      </c>
      <c r="M39" s="6">
        <f>IF($A39="","",IF($K39="Cancelado","No aplica",IF(OR($I39="",$J39="",NOT(ISNUMBER($D39)),NOT(ISNUMBER($E39)),NOT(ISNUMBER($F39)),NOT(ISNUMBER($G39)),NOT(ISNUMBER($L39))),"Revisar datos",IF(COUNTIFS(Conductores!$A$4:$A$103,$J39,Conductores!$B$4:$B$103,$I39,Conductores!$C$4:$C$103,$D39,Conductores!$D$4:$D$103,"&lt;="&amp;$E39,Conductores!$E$4:$E$103,"&gt;="&amp;MOD($L39,1),Conductores!$F$4:$F$103,"&gt;="&amp;$G39,Conductores!$G$4:$G$103,"Disponible")&gt;0,"Disponible","Revisar disponibilidad"))))</f>
        <v/>
      </c>
      <c r="N39" s="6">
        <f>IF($A39="","",IF($K39="Cancelado","No aplica",IF(OR($B39="",$C39="",$I39="",$J39="",$K39="",NOT(ISNUMBER($D39)),NOT(ISNUMBER($E39)),NOT(ISNUMBER($F39)),NOT(ISNUMBER($G39)),NOT(ISNUMBER($H39)),NOT(ISNUMBER($L39))),"Completar datos",IF(OR($D39&lt;'Parámetros'!$B$4,$D39&gt;'Parámetros'!$B$5,$E39&lt;'Parámetros'!$B$6,$L39&gt;($D39+'Parámetros'!$B$7),$F39&lt;'Parámetros'!$B$8,$F39&gt;'Parámetros'!$B$9,$G39&lt;'Parámetros'!$B$10,$G39&gt;'Parámetros'!$B$11,$H39&lt;0,$H39&gt;'Parámetros'!$B$12),"Comprobar límites",IF($M39&lt;&gt;"Disponible","Comprobar disponibilidad",IF(COUNTIFS($J$4:$J$103,$J39,$D$4:$D$103,$D39,$E$4:$E$103,"&lt;"&amp;MOD($L39,1),$L$4:$L$103,"&gt;"&amp;($D39+$E39),$K$4:$K$103,"&lt;&gt;Cancelado")&gt;1,"Comprobar solape","Asignación coherente"))))))</f>
        <v/>
      </c>
    </row>
    <row r="40" ht="31" customHeight="1">
      <c r="A40" s="13" t="n"/>
      <c r="B40" s="13" t="n"/>
      <c r="C40" s="13" t="n"/>
      <c r="D40" s="30" t="n"/>
      <c r="E40" s="31" t="n"/>
      <c r="F40" s="32" t="n"/>
      <c r="G40" s="33" t="n"/>
      <c r="H40" s="34" t="n"/>
      <c r="I40" s="13" t="n"/>
      <c r="J40" s="13" t="n"/>
      <c r="K40" s="19" t="n"/>
      <c r="L40" s="20">
        <f>IF($A40="","",IF(OR(NOT(ISNUMBER($D40)),NOT(ISNUMBER($E40)),NOT(ISNUMBER($F40))),"",IFERROR($D40+$E40+$F40/24,"")))</f>
        <v/>
      </c>
      <c r="M40" s="4">
        <f>IF($A40="","",IF($K40="Cancelado","No aplica",IF(OR($I40="",$J40="",NOT(ISNUMBER($D40)),NOT(ISNUMBER($E40)),NOT(ISNUMBER($F40)),NOT(ISNUMBER($G40)),NOT(ISNUMBER($L40))),"Revisar datos",IF(COUNTIFS(Conductores!$A$4:$A$103,$J40,Conductores!$B$4:$B$103,$I40,Conductores!$C$4:$C$103,$D40,Conductores!$D$4:$D$103,"&lt;="&amp;$E40,Conductores!$E$4:$E$103,"&gt;="&amp;MOD($L40,1),Conductores!$F$4:$F$103,"&gt;="&amp;$G40,Conductores!$G$4:$G$103,"Disponible")&gt;0,"Disponible","Revisar disponibilidad"))))</f>
        <v/>
      </c>
      <c r="N40" s="4">
        <f>IF($A40="","",IF($K40="Cancelado","No aplica",IF(OR($B40="",$C40="",$I40="",$J40="",$K40="",NOT(ISNUMBER($D40)),NOT(ISNUMBER($E40)),NOT(ISNUMBER($F40)),NOT(ISNUMBER($G40)),NOT(ISNUMBER($H40)),NOT(ISNUMBER($L40))),"Completar datos",IF(OR($D40&lt;'Parámetros'!$B$4,$D40&gt;'Parámetros'!$B$5,$E40&lt;'Parámetros'!$B$6,$L40&gt;($D40+'Parámetros'!$B$7),$F40&lt;'Parámetros'!$B$8,$F40&gt;'Parámetros'!$B$9,$G40&lt;'Parámetros'!$B$10,$G40&gt;'Parámetros'!$B$11,$H40&lt;0,$H40&gt;'Parámetros'!$B$12),"Comprobar límites",IF($M40&lt;&gt;"Disponible","Comprobar disponibilidad",IF(COUNTIFS($J$4:$J$103,$J40,$D$4:$D$103,$D40,$E$4:$E$103,"&lt;"&amp;MOD($L40,1),$L$4:$L$103,"&gt;"&amp;($D40+$E40),$K$4:$K$103,"&lt;&gt;Cancelado")&gt;1,"Comprobar solape","Asignación coherente"))))))</f>
        <v/>
      </c>
    </row>
    <row r="41" ht="31" customHeight="1">
      <c r="A41" s="13" t="n"/>
      <c r="B41" s="13" t="n"/>
      <c r="C41" s="13" t="n"/>
      <c r="D41" s="30" t="n"/>
      <c r="E41" s="31" t="n"/>
      <c r="F41" s="32" t="n"/>
      <c r="G41" s="33" t="n"/>
      <c r="H41" s="34" t="n"/>
      <c r="I41" s="13" t="n"/>
      <c r="J41" s="13" t="n"/>
      <c r="K41" s="19" t="n"/>
      <c r="L41" s="21">
        <f>IF($A41="","",IF(OR(NOT(ISNUMBER($D41)),NOT(ISNUMBER($E41)),NOT(ISNUMBER($F41))),"",IFERROR($D41+$E41+$F41/24,"")))</f>
        <v/>
      </c>
      <c r="M41" s="6">
        <f>IF($A41="","",IF($K41="Cancelado","No aplica",IF(OR($I41="",$J41="",NOT(ISNUMBER($D41)),NOT(ISNUMBER($E41)),NOT(ISNUMBER($F41)),NOT(ISNUMBER($G41)),NOT(ISNUMBER($L41))),"Revisar datos",IF(COUNTIFS(Conductores!$A$4:$A$103,$J41,Conductores!$B$4:$B$103,$I41,Conductores!$C$4:$C$103,$D41,Conductores!$D$4:$D$103,"&lt;="&amp;$E41,Conductores!$E$4:$E$103,"&gt;="&amp;MOD($L41,1),Conductores!$F$4:$F$103,"&gt;="&amp;$G41,Conductores!$G$4:$G$103,"Disponible")&gt;0,"Disponible","Revisar disponibilidad"))))</f>
        <v/>
      </c>
      <c r="N41" s="6">
        <f>IF($A41="","",IF($K41="Cancelado","No aplica",IF(OR($B41="",$C41="",$I41="",$J41="",$K41="",NOT(ISNUMBER($D41)),NOT(ISNUMBER($E41)),NOT(ISNUMBER($F41)),NOT(ISNUMBER($G41)),NOT(ISNUMBER($H41)),NOT(ISNUMBER($L41))),"Completar datos",IF(OR($D41&lt;'Parámetros'!$B$4,$D41&gt;'Parámetros'!$B$5,$E41&lt;'Parámetros'!$B$6,$L41&gt;($D41+'Parámetros'!$B$7),$F41&lt;'Parámetros'!$B$8,$F41&gt;'Parámetros'!$B$9,$G41&lt;'Parámetros'!$B$10,$G41&gt;'Parámetros'!$B$11,$H41&lt;0,$H41&gt;'Parámetros'!$B$12),"Comprobar límites",IF($M41&lt;&gt;"Disponible","Comprobar disponibilidad",IF(COUNTIFS($J$4:$J$103,$J41,$D$4:$D$103,$D41,$E$4:$E$103,"&lt;"&amp;MOD($L41,1),$L$4:$L$103,"&gt;"&amp;($D41+$E41),$K$4:$K$103,"&lt;&gt;Cancelado")&gt;1,"Comprobar solape","Asignación coherente"))))))</f>
        <v/>
      </c>
    </row>
    <row r="42" ht="31" customHeight="1">
      <c r="A42" s="13" t="n"/>
      <c r="B42" s="13" t="n"/>
      <c r="C42" s="13" t="n"/>
      <c r="D42" s="30" t="n"/>
      <c r="E42" s="31" t="n"/>
      <c r="F42" s="32" t="n"/>
      <c r="G42" s="33" t="n"/>
      <c r="H42" s="34" t="n"/>
      <c r="I42" s="13" t="n"/>
      <c r="J42" s="13" t="n"/>
      <c r="K42" s="19" t="n"/>
      <c r="L42" s="20">
        <f>IF($A42="","",IF(OR(NOT(ISNUMBER($D42)),NOT(ISNUMBER($E42)),NOT(ISNUMBER($F42))),"",IFERROR($D42+$E42+$F42/24,"")))</f>
        <v/>
      </c>
      <c r="M42" s="4">
        <f>IF($A42="","",IF($K42="Cancelado","No aplica",IF(OR($I42="",$J42="",NOT(ISNUMBER($D42)),NOT(ISNUMBER($E42)),NOT(ISNUMBER($F42)),NOT(ISNUMBER($G42)),NOT(ISNUMBER($L42))),"Revisar datos",IF(COUNTIFS(Conductores!$A$4:$A$103,$J42,Conductores!$B$4:$B$103,$I42,Conductores!$C$4:$C$103,$D42,Conductores!$D$4:$D$103,"&lt;="&amp;$E42,Conductores!$E$4:$E$103,"&gt;="&amp;MOD($L42,1),Conductores!$F$4:$F$103,"&gt;="&amp;$G42,Conductores!$G$4:$G$103,"Disponible")&gt;0,"Disponible","Revisar disponibilidad"))))</f>
        <v/>
      </c>
      <c r="N42" s="4">
        <f>IF($A42="","",IF($K42="Cancelado","No aplica",IF(OR($B42="",$C42="",$I42="",$J42="",$K42="",NOT(ISNUMBER($D42)),NOT(ISNUMBER($E42)),NOT(ISNUMBER($F42)),NOT(ISNUMBER($G42)),NOT(ISNUMBER($H42)),NOT(ISNUMBER($L42))),"Completar datos",IF(OR($D42&lt;'Parámetros'!$B$4,$D42&gt;'Parámetros'!$B$5,$E42&lt;'Parámetros'!$B$6,$L42&gt;($D42+'Parámetros'!$B$7),$F42&lt;'Parámetros'!$B$8,$F42&gt;'Parámetros'!$B$9,$G42&lt;'Parámetros'!$B$10,$G42&gt;'Parámetros'!$B$11,$H42&lt;0,$H42&gt;'Parámetros'!$B$12),"Comprobar límites",IF($M42&lt;&gt;"Disponible","Comprobar disponibilidad",IF(COUNTIFS($J$4:$J$103,$J42,$D$4:$D$103,$D42,$E$4:$E$103,"&lt;"&amp;MOD($L42,1),$L$4:$L$103,"&gt;"&amp;($D42+$E42),$K$4:$K$103,"&lt;&gt;Cancelado")&gt;1,"Comprobar solape","Asignación coherente"))))))</f>
        <v/>
      </c>
    </row>
    <row r="43" ht="31" customHeight="1">
      <c r="A43" s="13" t="n"/>
      <c r="B43" s="13" t="n"/>
      <c r="C43" s="13" t="n"/>
      <c r="D43" s="30" t="n"/>
      <c r="E43" s="31" t="n"/>
      <c r="F43" s="32" t="n"/>
      <c r="G43" s="33" t="n"/>
      <c r="H43" s="34" t="n"/>
      <c r="I43" s="13" t="n"/>
      <c r="J43" s="13" t="n"/>
      <c r="K43" s="19" t="n"/>
      <c r="L43" s="21">
        <f>IF($A43="","",IF(OR(NOT(ISNUMBER($D43)),NOT(ISNUMBER($E43)),NOT(ISNUMBER($F43))),"",IFERROR($D43+$E43+$F43/24,"")))</f>
        <v/>
      </c>
      <c r="M43" s="6">
        <f>IF($A43="","",IF($K43="Cancelado","No aplica",IF(OR($I43="",$J43="",NOT(ISNUMBER($D43)),NOT(ISNUMBER($E43)),NOT(ISNUMBER($F43)),NOT(ISNUMBER($G43)),NOT(ISNUMBER($L43))),"Revisar datos",IF(COUNTIFS(Conductores!$A$4:$A$103,$J43,Conductores!$B$4:$B$103,$I43,Conductores!$C$4:$C$103,$D43,Conductores!$D$4:$D$103,"&lt;="&amp;$E43,Conductores!$E$4:$E$103,"&gt;="&amp;MOD($L43,1),Conductores!$F$4:$F$103,"&gt;="&amp;$G43,Conductores!$G$4:$G$103,"Disponible")&gt;0,"Disponible","Revisar disponibilidad"))))</f>
        <v/>
      </c>
      <c r="N43" s="6">
        <f>IF($A43="","",IF($K43="Cancelado","No aplica",IF(OR($B43="",$C43="",$I43="",$J43="",$K43="",NOT(ISNUMBER($D43)),NOT(ISNUMBER($E43)),NOT(ISNUMBER($F43)),NOT(ISNUMBER($G43)),NOT(ISNUMBER($H43)),NOT(ISNUMBER($L43))),"Completar datos",IF(OR($D43&lt;'Parámetros'!$B$4,$D43&gt;'Parámetros'!$B$5,$E43&lt;'Parámetros'!$B$6,$L43&gt;($D43+'Parámetros'!$B$7),$F43&lt;'Parámetros'!$B$8,$F43&gt;'Parámetros'!$B$9,$G43&lt;'Parámetros'!$B$10,$G43&gt;'Parámetros'!$B$11,$H43&lt;0,$H43&gt;'Parámetros'!$B$12),"Comprobar límites",IF($M43&lt;&gt;"Disponible","Comprobar disponibilidad",IF(COUNTIFS($J$4:$J$103,$J43,$D$4:$D$103,$D43,$E$4:$E$103,"&lt;"&amp;MOD($L43,1),$L$4:$L$103,"&gt;"&amp;($D43+$E43),$K$4:$K$103,"&lt;&gt;Cancelado")&gt;1,"Comprobar solape","Asignación coherente"))))))</f>
        <v/>
      </c>
    </row>
    <row r="44" ht="31" customHeight="1">
      <c r="A44" s="13" t="n"/>
      <c r="B44" s="13" t="n"/>
      <c r="C44" s="13" t="n"/>
      <c r="D44" s="30" t="n"/>
      <c r="E44" s="31" t="n"/>
      <c r="F44" s="32" t="n"/>
      <c r="G44" s="33" t="n"/>
      <c r="H44" s="34" t="n"/>
      <c r="I44" s="13" t="n"/>
      <c r="J44" s="13" t="n"/>
      <c r="K44" s="19" t="n"/>
      <c r="L44" s="20">
        <f>IF($A44="","",IF(OR(NOT(ISNUMBER($D44)),NOT(ISNUMBER($E44)),NOT(ISNUMBER($F44))),"",IFERROR($D44+$E44+$F44/24,"")))</f>
        <v/>
      </c>
      <c r="M44" s="4">
        <f>IF($A44="","",IF($K44="Cancelado","No aplica",IF(OR($I44="",$J44="",NOT(ISNUMBER($D44)),NOT(ISNUMBER($E44)),NOT(ISNUMBER($F44)),NOT(ISNUMBER($G44)),NOT(ISNUMBER($L44))),"Revisar datos",IF(COUNTIFS(Conductores!$A$4:$A$103,$J44,Conductores!$B$4:$B$103,$I44,Conductores!$C$4:$C$103,$D44,Conductores!$D$4:$D$103,"&lt;="&amp;$E44,Conductores!$E$4:$E$103,"&gt;="&amp;MOD($L44,1),Conductores!$F$4:$F$103,"&gt;="&amp;$G44,Conductores!$G$4:$G$103,"Disponible")&gt;0,"Disponible","Revisar disponibilidad"))))</f>
        <v/>
      </c>
      <c r="N44" s="4">
        <f>IF($A44="","",IF($K44="Cancelado","No aplica",IF(OR($B44="",$C44="",$I44="",$J44="",$K44="",NOT(ISNUMBER($D44)),NOT(ISNUMBER($E44)),NOT(ISNUMBER($F44)),NOT(ISNUMBER($G44)),NOT(ISNUMBER($H44)),NOT(ISNUMBER($L44))),"Completar datos",IF(OR($D44&lt;'Parámetros'!$B$4,$D44&gt;'Parámetros'!$B$5,$E44&lt;'Parámetros'!$B$6,$L44&gt;($D44+'Parámetros'!$B$7),$F44&lt;'Parámetros'!$B$8,$F44&gt;'Parámetros'!$B$9,$G44&lt;'Parámetros'!$B$10,$G44&gt;'Parámetros'!$B$11,$H44&lt;0,$H44&gt;'Parámetros'!$B$12),"Comprobar límites",IF($M44&lt;&gt;"Disponible","Comprobar disponibilidad",IF(COUNTIFS($J$4:$J$103,$J44,$D$4:$D$103,$D44,$E$4:$E$103,"&lt;"&amp;MOD($L44,1),$L$4:$L$103,"&gt;"&amp;($D44+$E44),$K$4:$K$103,"&lt;&gt;Cancelado")&gt;1,"Comprobar solape","Asignación coherente"))))))</f>
        <v/>
      </c>
    </row>
    <row r="45" ht="31" customHeight="1">
      <c r="A45" s="13" t="n"/>
      <c r="B45" s="13" t="n"/>
      <c r="C45" s="13" t="n"/>
      <c r="D45" s="30" t="n"/>
      <c r="E45" s="31" t="n"/>
      <c r="F45" s="32" t="n"/>
      <c r="G45" s="33" t="n"/>
      <c r="H45" s="34" t="n"/>
      <c r="I45" s="13" t="n"/>
      <c r="J45" s="13" t="n"/>
      <c r="K45" s="19" t="n"/>
      <c r="L45" s="21">
        <f>IF($A45="","",IF(OR(NOT(ISNUMBER($D45)),NOT(ISNUMBER($E45)),NOT(ISNUMBER($F45))),"",IFERROR($D45+$E45+$F45/24,"")))</f>
        <v/>
      </c>
      <c r="M45" s="6">
        <f>IF($A45="","",IF($K45="Cancelado","No aplica",IF(OR($I45="",$J45="",NOT(ISNUMBER($D45)),NOT(ISNUMBER($E45)),NOT(ISNUMBER($F45)),NOT(ISNUMBER($G45)),NOT(ISNUMBER($L45))),"Revisar datos",IF(COUNTIFS(Conductores!$A$4:$A$103,$J45,Conductores!$B$4:$B$103,$I45,Conductores!$C$4:$C$103,$D45,Conductores!$D$4:$D$103,"&lt;="&amp;$E45,Conductores!$E$4:$E$103,"&gt;="&amp;MOD($L45,1),Conductores!$F$4:$F$103,"&gt;="&amp;$G45,Conductores!$G$4:$G$103,"Disponible")&gt;0,"Disponible","Revisar disponibilidad"))))</f>
        <v/>
      </c>
      <c r="N45" s="6">
        <f>IF($A45="","",IF($K45="Cancelado","No aplica",IF(OR($B45="",$C45="",$I45="",$J45="",$K45="",NOT(ISNUMBER($D45)),NOT(ISNUMBER($E45)),NOT(ISNUMBER($F45)),NOT(ISNUMBER($G45)),NOT(ISNUMBER($H45)),NOT(ISNUMBER($L45))),"Completar datos",IF(OR($D45&lt;'Parámetros'!$B$4,$D45&gt;'Parámetros'!$B$5,$E45&lt;'Parámetros'!$B$6,$L45&gt;($D45+'Parámetros'!$B$7),$F45&lt;'Parámetros'!$B$8,$F45&gt;'Parámetros'!$B$9,$G45&lt;'Parámetros'!$B$10,$G45&gt;'Parámetros'!$B$11,$H45&lt;0,$H45&gt;'Parámetros'!$B$12),"Comprobar límites",IF($M45&lt;&gt;"Disponible","Comprobar disponibilidad",IF(COUNTIFS($J$4:$J$103,$J45,$D$4:$D$103,$D45,$E$4:$E$103,"&lt;"&amp;MOD($L45,1),$L$4:$L$103,"&gt;"&amp;($D45+$E45),$K$4:$K$103,"&lt;&gt;Cancelado")&gt;1,"Comprobar solape","Asignación coherente"))))))</f>
        <v/>
      </c>
    </row>
    <row r="46" ht="31" customHeight="1">
      <c r="A46" s="13" t="n"/>
      <c r="B46" s="13" t="n"/>
      <c r="C46" s="13" t="n"/>
      <c r="D46" s="30" t="n"/>
      <c r="E46" s="31" t="n"/>
      <c r="F46" s="32" t="n"/>
      <c r="G46" s="33" t="n"/>
      <c r="H46" s="34" t="n"/>
      <c r="I46" s="13" t="n"/>
      <c r="J46" s="13" t="n"/>
      <c r="K46" s="19" t="n"/>
      <c r="L46" s="20">
        <f>IF($A46="","",IF(OR(NOT(ISNUMBER($D46)),NOT(ISNUMBER($E46)),NOT(ISNUMBER($F46))),"",IFERROR($D46+$E46+$F46/24,"")))</f>
        <v/>
      </c>
      <c r="M46" s="4">
        <f>IF($A46="","",IF($K46="Cancelado","No aplica",IF(OR($I46="",$J46="",NOT(ISNUMBER($D46)),NOT(ISNUMBER($E46)),NOT(ISNUMBER($F46)),NOT(ISNUMBER($G46)),NOT(ISNUMBER($L46))),"Revisar datos",IF(COUNTIFS(Conductores!$A$4:$A$103,$J46,Conductores!$B$4:$B$103,$I46,Conductores!$C$4:$C$103,$D46,Conductores!$D$4:$D$103,"&lt;="&amp;$E46,Conductores!$E$4:$E$103,"&gt;="&amp;MOD($L46,1),Conductores!$F$4:$F$103,"&gt;="&amp;$G46,Conductores!$G$4:$G$103,"Disponible")&gt;0,"Disponible","Revisar disponibilidad"))))</f>
        <v/>
      </c>
      <c r="N46" s="4">
        <f>IF($A46="","",IF($K46="Cancelado","No aplica",IF(OR($B46="",$C46="",$I46="",$J46="",$K46="",NOT(ISNUMBER($D46)),NOT(ISNUMBER($E46)),NOT(ISNUMBER($F46)),NOT(ISNUMBER($G46)),NOT(ISNUMBER($H46)),NOT(ISNUMBER($L46))),"Completar datos",IF(OR($D46&lt;'Parámetros'!$B$4,$D46&gt;'Parámetros'!$B$5,$E46&lt;'Parámetros'!$B$6,$L46&gt;($D46+'Parámetros'!$B$7),$F46&lt;'Parámetros'!$B$8,$F46&gt;'Parámetros'!$B$9,$G46&lt;'Parámetros'!$B$10,$G46&gt;'Parámetros'!$B$11,$H46&lt;0,$H46&gt;'Parámetros'!$B$12),"Comprobar límites",IF($M46&lt;&gt;"Disponible","Comprobar disponibilidad",IF(COUNTIFS($J$4:$J$103,$J46,$D$4:$D$103,$D46,$E$4:$E$103,"&lt;"&amp;MOD($L46,1),$L$4:$L$103,"&gt;"&amp;($D46+$E46),$K$4:$K$103,"&lt;&gt;Cancelado")&gt;1,"Comprobar solape","Asignación coherente"))))))</f>
        <v/>
      </c>
    </row>
    <row r="47" ht="31" customHeight="1">
      <c r="A47" s="13" t="n"/>
      <c r="B47" s="13" t="n"/>
      <c r="C47" s="13" t="n"/>
      <c r="D47" s="30" t="n"/>
      <c r="E47" s="31" t="n"/>
      <c r="F47" s="32" t="n"/>
      <c r="G47" s="33" t="n"/>
      <c r="H47" s="34" t="n"/>
      <c r="I47" s="13" t="n"/>
      <c r="J47" s="13" t="n"/>
      <c r="K47" s="19" t="n"/>
      <c r="L47" s="21">
        <f>IF($A47="","",IF(OR(NOT(ISNUMBER($D47)),NOT(ISNUMBER($E47)),NOT(ISNUMBER($F47))),"",IFERROR($D47+$E47+$F47/24,"")))</f>
        <v/>
      </c>
      <c r="M47" s="6">
        <f>IF($A47="","",IF($K47="Cancelado","No aplica",IF(OR($I47="",$J47="",NOT(ISNUMBER($D47)),NOT(ISNUMBER($E47)),NOT(ISNUMBER($F47)),NOT(ISNUMBER($G47)),NOT(ISNUMBER($L47))),"Revisar datos",IF(COUNTIFS(Conductores!$A$4:$A$103,$J47,Conductores!$B$4:$B$103,$I47,Conductores!$C$4:$C$103,$D47,Conductores!$D$4:$D$103,"&lt;="&amp;$E47,Conductores!$E$4:$E$103,"&gt;="&amp;MOD($L47,1),Conductores!$F$4:$F$103,"&gt;="&amp;$G47,Conductores!$G$4:$G$103,"Disponible")&gt;0,"Disponible","Revisar disponibilidad"))))</f>
        <v/>
      </c>
      <c r="N47" s="6">
        <f>IF($A47="","",IF($K47="Cancelado","No aplica",IF(OR($B47="",$C47="",$I47="",$J47="",$K47="",NOT(ISNUMBER($D47)),NOT(ISNUMBER($E47)),NOT(ISNUMBER($F47)),NOT(ISNUMBER($G47)),NOT(ISNUMBER($H47)),NOT(ISNUMBER($L47))),"Completar datos",IF(OR($D47&lt;'Parámetros'!$B$4,$D47&gt;'Parámetros'!$B$5,$E47&lt;'Parámetros'!$B$6,$L47&gt;($D47+'Parámetros'!$B$7),$F47&lt;'Parámetros'!$B$8,$F47&gt;'Parámetros'!$B$9,$G47&lt;'Parámetros'!$B$10,$G47&gt;'Parámetros'!$B$11,$H47&lt;0,$H47&gt;'Parámetros'!$B$12),"Comprobar límites",IF($M47&lt;&gt;"Disponible","Comprobar disponibilidad",IF(COUNTIFS($J$4:$J$103,$J47,$D$4:$D$103,$D47,$E$4:$E$103,"&lt;"&amp;MOD($L47,1),$L$4:$L$103,"&gt;"&amp;($D47+$E47),$K$4:$K$103,"&lt;&gt;Cancelado")&gt;1,"Comprobar solape","Asignación coherente"))))))</f>
        <v/>
      </c>
    </row>
    <row r="48" ht="31" customHeight="1">
      <c r="A48" s="13" t="n"/>
      <c r="B48" s="13" t="n"/>
      <c r="C48" s="13" t="n"/>
      <c r="D48" s="30" t="n"/>
      <c r="E48" s="31" t="n"/>
      <c r="F48" s="32" t="n"/>
      <c r="G48" s="33" t="n"/>
      <c r="H48" s="34" t="n"/>
      <c r="I48" s="13" t="n"/>
      <c r="J48" s="13" t="n"/>
      <c r="K48" s="19" t="n"/>
      <c r="L48" s="20">
        <f>IF($A48="","",IF(OR(NOT(ISNUMBER($D48)),NOT(ISNUMBER($E48)),NOT(ISNUMBER($F48))),"",IFERROR($D48+$E48+$F48/24,"")))</f>
        <v/>
      </c>
      <c r="M48" s="4">
        <f>IF($A48="","",IF($K48="Cancelado","No aplica",IF(OR($I48="",$J48="",NOT(ISNUMBER($D48)),NOT(ISNUMBER($E48)),NOT(ISNUMBER($F48)),NOT(ISNUMBER($G48)),NOT(ISNUMBER($L48))),"Revisar datos",IF(COUNTIFS(Conductores!$A$4:$A$103,$J48,Conductores!$B$4:$B$103,$I48,Conductores!$C$4:$C$103,$D48,Conductores!$D$4:$D$103,"&lt;="&amp;$E48,Conductores!$E$4:$E$103,"&gt;="&amp;MOD($L48,1),Conductores!$F$4:$F$103,"&gt;="&amp;$G48,Conductores!$G$4:$G$103,"Disponible")&gt;0,"Disponible","Revisar disponibilidad"))))</f>
        <v/>
      </c>
      <c r="N48" s="4">
        <f>IF($A48="","",IF($K48="Cancelado","No aplica",IF(OR($B48="",$C48="",$I48="",$J48="",$K48="",NOT(ISNUMBER($D48)),NOT(ISNUMBER($E48)),NOT(ISNUMBER($F48)),NOT(ISNUMBER($G48)),NOT(ISNUMBER($H48)),NOT(ISNUMBER($L48))),"Completar datos",IF(OR($D48&lt;'Parámetros'!$B$4,$D48&gt;'Parámetros'!$B$5,$E48&lt;'Parámetros'!$B$6,$L48&gt;($D48+'Parámetros'!$B$7),$F48&lt;'Parámetros'!$B$8,$F48&gt;'Parámetros'!$B$9,$G48&lt;'Parámetros'!$B$10,$G48&gt;'Parámetros'!$B$11,$H48&lt;0,$H48&gt;'Parámetros'!$B$12),"Comprobar límites",IF($M48&lt;&gt;"Disponible","Comprobar disponibilidad",IF(COUNTIFS($J$4:$J$103,$J48,$D$4:$D$103,$D48,$E$4:$E$103,"&lt;"&amp;MOD($L48,1),$L$4:$L$103,"&gt;"&amp;($D48+$E48),$K$4:$K$103,"&lt;&gt;Cancelado")&gt;1,"Comprobar solape","Asignación coherente"))))))</f>
        <v/>
      </c>
    </row>
    <row r="49" ht="31" customHeight="1">
      <c r="A49" s="13" t="n"/>
      <c r="B49" s="13" t="n"/>
      <c r="C49" s="13" t="n"/>
      <c r="D49" s="30" t="n"/>
      <c r="E49" s="31" t="n"/>
      <c r="F49" s="32" t="n"/>
      <c r="G49" s="33" t="n"/>
      <c r="H49" s="34" t="n"/>
      <c r="I49" s="13" t="n"/>
      <c r="J49" s="13" t="n"/>
      <c r="K49" s="19" t="n"/>
      <c r="L49" s="21">
        <f>IF($A49="","",IF(OR(NOT(ISNUMBER($D49)),NOT(ISNUMBER($E49)),NOT(ISNUMBER($F49))),"",IFERROR($D49+$E49+$F49/24,"")))</f>
        <v/>
      </c>
      <c r="M49" s="6">
        <f>IF($A49="","",IF($K49="Cancelado","No aplica",IF(OR($I49="",$J49="",NOT(ISNUMBER($D49)),NOT(ISNUMBER($E49)),NOT(ISNUMBER($F49)),NOT(ISNUMBER($G49)),NOT(ISNUMBER($L49))),"Revisar datos",IF(COUNTIFS(Conductores!$A$4:$A$103,$J49,Conductores!$B$4:$B$103,$I49,Conductores!$C$4:$C$103,$D49,Conductores!$D$4:$D$103,"&lt;="&amp;$E49,Conductores!$E$4:$E$103,"&gt;="&amp;MOD($L49,1),Conductores!$F$4:$F$103,"&gt;="&amp;$G49,Conductores!$G$4:$G$103,"Disponible")&gt;0,"Disponible","Revisar disponibilidad"))))</f>
        <v/>
      </c>
      <c r="N49" s="6">
        <f>IF($A49="","",IF($K49="Cancelado","No aplica",IF(OR($B49="",$C49="",$I49="",$J49="",$K49="",NOT(ISNUMBER($D49)),NOT(ISNUMBER($E49)),NOT(ISNUMBER($F49)),NOT(ISNUMBER($G49)),NOT(ISNUMBER($H49)),NOT(ISNUMBER($L49))),"Completar datos",IF(OR($D49&lt;'Parámetros'!$B$4,$D49&gt;'Parámetros'!$B$5,$E49&lt;'Parámetros'!$B$6,$L49&gt;($D49+'Parámetros'!$B$7),$F49&lt;'Parámetros'!$B$8,$F49&gt;'Parámetros'!$B$9,$G49&lt;'Parámetros'!$B$10,$G49&gt;'Parámetros'!$B$11,$H49&lt;0,$H49&gt;'Parámetros'!$B$12),"Comprobar límites",IF($M49&lt;&gt;"Disponible","Comprobar disponibilidad",IF(COUNTIFS($J$4:$J$103,$J49,$D$4:$D$103,$D49,$E$4:$E$103,"&lt;"&amp;MOD($L49,1),$L$4:$L$103,"&gt;"&amp;($D49+$E49),$K$4:$K$103,"&lt;&gt;Cancelado")&gt;1,"Comprobar solape","Asignación coherente"))))))</f>
        <v/>
      </c>
    </row>
    <row r="50" ht="31" customHeight="1">
      <c r="A50" s="13" t="n"/>
      <c r="B50" s="13" t="n"/>
      <c r="C50" s="13" t="n"/>
      <c r="D50" s="30" t="n"/>
      <c r="E50" s="31" t="n"/>
      <c r="F50" s="32" t="n"/>
      <c r="G50" s="33" t="n"/>
      <c r="H50" s="34" t="n"/>
      <c r="I50" s="13" t="n"/>
      <c r="J50" s="13" t="n"/>
      <c r="K50" s="19" t="n"/>
      <c r="L50" s="20">
        <f>IF($A50="","",IF(OR(NOT(ISNUMBER($D50)),NOT(ISNUMBER($E50)),NOT(ISNUMBER($F50))),"",IFERROR($D50+$E50+$F50/24,"")))</f>
        <v/>
      </c>
      <c r="M50" s="4">
        <f>IF($A50="","",IF($K50="Cancelado","No aplica",IF(OR($I50="",$J50="",NOT(ISNUMBER($D50)),NOT(ISNUMBER($E50)),NOT(ISNUMBER($F50)),NOT(ISNUMBER($G50)),NOT(ISNUMBER($L50))),"Revisar datos",IF(COUNTIFS(Conductores!$A$4:$A$103,$J50,Conductores!$B$4:$B$103,$I50,Conductores!$C$4:$C$103,$D50,Conductores!$D$4:$D$103,"&lt;="&amp;$E50,Conductores!$E$4:$E$103,"&gt;="&amp;MOD($L50,1),Conductores!$F$4:$F$103,"&gt;="&amp;$G50,Conductores!$G$4:$G$103,"Disponible")&gt;0,"Disponible","Revisar disponibilidad"))))</f>
        <v/>
      </c>
      <c r="N50" s="4">
        <f>IF($A50="","",IF($K50="Cancelado","No aplica",IF(OR($B50="",$C50="",$I50="",$J50="",$K50="",NOT(ISNUMBER($D50)),NOT(ISNUMBER($E50)),NOT(ISNUMBER($F50)),NOT(ISNUMBER($G50)),NOT(ISNUMBER($H50)),NOT(ISNUMBER($L50))),"Completar datos",IF(OR($D50&lt;'Parámetros'!$B$4,$D50&gt;'Parámetros'!$B$5,$E50&lt;'Parámetros'!$B$6,$L50&gt;($D50+'Parámetros'!$B$7),$F50&lt;'Parámetros'!$B$8,$F50&gt;'Parámetros'!$B$9,$G50&lt;'Parámetros'!$B$10,$G50&gt;'Parámetros'!$B$11,$H50&lt;0,$H50&gt;'Parámetros'!$B$12),"Comprobar límites",IF($M50&lt;&gt;"Disponible","Comprobar disponibilidad",IF(COUNTIFS($J$4:$J$103,$J50,$D$4:$D$103,$D50,$E$4:$E$103,"&lt;"&amp;MOD($L50,1),$L$4:$L$103,"&gt;"&amp;($D50+$E50),$K$4:$K$103,"&lt;&gt;Cancelado")&gt;1,"Comprobar solape","Asignación coherente"))))))</f>
        <v/>
      </c>
    </row>
    <row r="51" ht="31" customHeight="1">
      <c r="A51" s="13" t="n"/>
      <c r="B51" s="13" t="n"/>
      <c r="C51" s="13" t="n"/>
      <c r="D51" s="30" t="n"/>
      <c r="E51" s="31" t="n"/>
      <c r="F51" s="32" t="n"/>
      <c r="G51" s="33" t="n"/>
      <c r="H51" s="34" t="n"/>
      <c r="I51" s="13" t="n"/>
      <c r="J51" s="13" t="n"/>
      <c r="K51" s="19" t="n"/>
      <c r="L51" s="21">
        <f>IF($A51="","",IF(OR(NOT(ISNUMBER($D51)),NOT(ISNUMBER($E51)),NOT(ISNUMBER($F51))),"",IFERROR($D51+$E51+$F51/24,"")))</f>
        <v/>
      </c>
      <c r="M51" s="6">
        <f>IF($A51="","",IF($K51="Cancelado","No aplica",IF(OR($I51="",$J51="",NOT(ISNUMBER($D51)),NOT(ISNUMBER($E51)),NOT(ISNUMBER($F51)),NOT(ISNUMBER($G51)),NOT(ISNUMBER($L51))),"Revisar datos",IF(COUNTIFS(Conductores!$A$4:$A$103,$J51,Conductores!$B$4:$B$103,$I51,Conductores!$C$4:$C$103,$D51,Conductores!$D$4:$D$103,"&lt;="&amp;$E51,Conductores!$E$4:$E$103,"&gt;="&amp;MOD($L51,1),Conductores!$F$4:$F$103,"&gt;="&amp;$G51,Conductores!$G$4:$G$103,"Disponible")&gt;0,"Disponible","Revisar disponibilidad"))))</f>
        <v/>
      </c>
      <c r="N51" s="6">
        <f>IF($A51="","",IF($K51="Cancelado","No aplica",IF(OR($B51="",$C51="",$I51="",$J51="",$K51="",NOT(ISNUMBER($D51)),NOT(ISNUMBER($E51)),NOT(ISNUMBER($F51)),NOT(ISNUMBER($G51)),NOT(ISNUMBER($H51)),NOT(ISNUMBER($L51))),"Completar datos",IF(OR($D51&lt;'Parámetros'!$B$4,$D51&gt;'Parámetros'!$B$5,$E51&lt;'Parámetros'!$B$6,$L51&gt;($D51+'Parámetros'!$B$7),$F51&lt;'Parámetros'!$B$8,$F51&gt;'Parámetros'!$B$9,$G51&lt;'Parámetros'!$B$10,$G51&gt;'Parámetros'!$B$11,$H51&lt;0,$H51&gt;'Parámetros'!$B$12),"Comprobar límites",IF($M51&lt;&gt;"Disponible","Comprobar disponibilidad",IF(COUNTIFS($J$4:$J$103,$J51,$D$4:$D$103,$D51,$E$4:$E$103,"&lt;"&amp;MOD($L51,1),$L$4:$L$103,"&gt;"&amp;($D51+$E51),$K$4:$K$103,"&lt;&gt;Cancelado")&gt;1,"Comprobar solape","Asignación coherente"))))))</f>
        <v/>
      </c>
    </row>
    <row r="52" ht="31" customHeight="1">
      <c r="A52" s="13" t="n"/>
      <c r="B52" s="13" t="n"/>
      <c r="C52" s="13" t="n"/>
      <c r="D52" s="30" t="n"/>
      <c r="E52" s="31" t="n"/>
      <c r="F52" s="32" t="n"/>
      <c r="G52" s="33" t="n"/>
      <c r="H52" s="34" t="n"/>
      <c r="I52" s="13" t="n"/>
      <c r="J52" s="13" t="n"/>
      <c r="K52" s="19" t="n"/>
      <c r="L52" s="20">
        <f>IF($A52="","",IF(OR(NOT(ISNUMBER($D52)),NOT(ISNUMBER($E52)),NOT(ISNUMBER($F52))),"",IFERROR($D52+$E52+$F52/24,"")))</f>
        <v/>
      </c>
      <c r="M52" s="4">
        <f>IF($A52="","",IF($K52="Cancelado","No aplica",IF(OR($I52="",$J52="",NOT(ISNUMBER($D52)),NOT(ISNUMBER($E52)),NOT(ISNUMBER($F52)),NOT(ISNUMBER($G52)),NOT(ISNUMBER($L52))),"Revisar datos",IF(COUNTIFS(Conductores!$A$4:$A$103,$J52,Conductores!$B$4:$B$103,$I52,Conductores!$C$4:$C$103,$D52,Conductores!$D$4:$D$103,"&lt;="&amp;$E52,Conductores!$E$4:$E$103,"&gt;="&amp;MOD($L52,1),Conductores!$F$4:$F$103,"&gt;="&amp;$G52,Conductores!$G$4:$G$103,"Disponible")&gt;0,"Disponible","Revisar disponibilidad"))))</f>
        <v/>
      </c>
      <c r="N52" s="4">
        <f>IF($A52="","",IF($K52="Cancelado","No aplica",IF(OR($B52="",$C52="",$I52="",$J52="",$K52="",NOT(ISNUMBER($D52)),NOT(ISNUMBER($E52)),NOT(ISNUMBER($F52)),NOT(ISNUMBER($G52)),NOT(ISNUMBER($H52)),NOT(ISNUMBER($L52))),"Completar datos",IF(OR($D52&lt;'Parámetros'!$B$4,$D52&gt;'Parámetros'!$B$5,$E52&lt;'Parámetros'!$B$6,$L52&gt;($D52+'Parámetros'!$B$7),$F52&lt;'Parámetros'!$B$8,$F52&gt;'Parámetros'!$B$9,$G52&lt;'Parámetros'!$B$10,$G52&gt;'Parámetros'!$B$11,$H52&lt;0,$H52&gt;'Parámetros'!$B$12),"Comprobar límites",IF($M52&lt;&gt;"Disponible","Comprobar disponibilidad",IF(COUNTIFS($J$4:$J$103,$J52,$D$4:$D$103,$D52,$E$4:$E$103,"&lt;"&amp;MOD($L52,1),$L$4:$L$103,"&gt;"&amp;($D52+$E52),$K$4:$K$103,"&lt;&gt;Cancelado")&gt;1,"Comprobar solape","Asignación coherente"))))))</f>
        <v/>
      </c>
    </row>
    <row r="53" ht="31" customHeight="1">
      <c r="A53" s="13" t="n"/>
      <c r="B53" s="13" t="n"/>
      <c r="C53" s="13" t="n"/>
      <c r="D53" s="30" t="n"/>
      <c r="E53" s="31" t="n"/>
      <c r="F53" s="32" t="n"/>
      <c r="G53" s="33" t="n"/>
      <c r="H53" s="34" t="n"/>
      <c r="I53" s="13" t="n"/>
      <c r="J53" s="13" t="n"/>
      <c r="K53" s="19" t="n"/>
      <c r="L53" s="21">
        <f>IF($A53="","",IF(OR(NOT(ISNUMBER($D53)),NOT(ISNUMBER($E53)),NOT(ISNUMBER($F53))),"",IFERROR($D53+$E53+$F53/24,"")))</f>
        <v/>
      </c>
      <c r="M53" s="6">
        <f>IF($A53="","",IF($K53="Cancelado","No aplica",IF(OR($I53="",$J53="",NOT(ISNUMBER($D53)),NOT(ISNUMBER($E53)),NOT(ISNUMBER($F53)),NOT(ISNUMBER($G53)),NOT(ISNUMBER($L53))),"Revisar datos",IF(COUNTIFS(Conductores!$A$4:$A$103,$J53,Conductores!$B$4:$B$103,$I53,Conductores!$C$4:$C$103,$D53,Conductores!$D$4:$D$103,"&lt;="&amp;$E53,Conductores!$E$4:$E$103,"&gt;="&amp;MOD($L53,1),Conductores!$F$4:$F$103,"&gt;="&amp;$G53,Conductores!$G$4:$G$103,"Disponible")&gt;0,"Disponible","Revisar disponibilidad"))))</f>
        <v/>
      </c>
      <c r="N53" s="6">
        <f>IF($A53="","",IF($K53="Cancelado","No aplica",IF(OR($B53="",$C53="",$I53="",$J53="",$K53="",NOT(ISNUMBER($D53)),NOT(ISNUMBER($E53)),NOT(ISNUMBER($F53)),NOT(ISNUMBER($G53)),NOT(ISNUMBER($H53)),NOT(ISNUMBER($L53))),"Completar datos",IF(OR($D53&lt;'Parámetros'!$B$4,$D53&gt;'Parámetros'!$B$5,$E53&lt;'Parámetros'!$B$6,$L53&gt;($D53+'Parámetros'!$B$7),$F53&lt;'Parámetros'!$B$8,$F53&gt;'Parámetros'!$B$9,$G53&lt;'Parámetros'!$B$10,$G53&gt;'Parámetros'!$B$11,$H53&lt;0,$H53&gt;'Parámetros'!$B$12),"Comprobar límites",IF($M53&lt;&gt;"Disponible","Comprobar disponibilidad",IF(COUNTIFS($J$4:$J$103,$J53,$D$4:$D$103,$D53,$E$4:$E$103,"&lt;"&amp;MOD($L53,1),$L$4:$L$103,"&gt;"&amp;($D53+$E53),$K$4:$K$103,"&lt;&gt;Cancelado")&gt;1,"Comprobar solape","Asignación coherente"))))))</f>
        <v/>
      </c>
    </row>
    <row r="54" ht="31" customHeight="1">
      <c r="A54" s="13" t="n"/>
      <c r="B54" s="13" t="n"/>
      <c r="C54" s="13" t="n"/>
      <c r="D54" s="30" t="n"/>
      <c r="E54" s="31" t="n"/>
      <c r="F54" s="32" t="n"/>
      <c r="G54" s="33" t="n"/>
      <c r="H54" s="34" t="n"/>
      <c r="I54" s="13" t="n"/>
      <c r="J54" s="13" t="n"/>
      <c r="K54" s="19" t="n"/>
      <c r="L54" s="20">
        <f>IF($A54="","",IF(OR(NOT(ISNUMBER($D54)),NOT(ISNUMBER($E54)),NOT(ISNUMBER($F54))),"",IFERROR($D54+$E54+$F54/24,"")))</f>
        <v/>
      </c>
      <c r="M54" s="4">
        <f>IF($A54="","",IF($K54="Cancelado","No aplica",IF(OR($I54="",$J54="",NOT(ISNUMBER($D54)),NOT(ISNUMBER($E54)),NOT(ISNUMBER($F54)),NOT(ISNUMBER($G54)),NOT(ISNUMBER($L54))),"Revisar datos",IF(COUNTIFS(Conductores!$A$4:$A$103,$J54,Conductores!$B$4:$B$103,$I54,Conductores!$C$4:$C$103,$D54,Conductores!$D$4:$D$103,"&lt;="&amp;$E54,Conductores!$E$4:$E$103,"&gt;="&amp;MOD($L54,1),Conductores!$F$4:$F$103,"&gt;="&amp;$G54,Conductores!$G$4:$G$103,"Disponible")&gt;0,"Disponible","Revisar disponibilidad"))))</f>
        <v/>
      </c>
      <c r="N54" s="4">
        <f>IF($A54="","",IF($K54="Cancelado","No aplica",IF(OR($B54="",$C54="",$I54="",$J54="",$K54="",NOT(ISNUMBER($D54)),NOT(ISNUMBER($E54)),NOT(ISNUMBER($F54)),NOT(ISNUMBER($G54)),NOT(ISNUMBER($H54)),NOT(ISNUMBER($L54))),"Completar datos",IF(OR($D54&lt;'Parámetros'!$B$4,$D54&gt;'Parámetros'!$B$5,$E54&lt;'Parámetros'!$B$6,$L54&gt;($D54+'Parámetros'!$B$7),$F54&lt;'Parámetros'!$B$8,$F54&gt;'Parámetros'!$B$9,$G54&lt;'Parámetros'!$B$10,$G54&gt;'Parámetros'!$B$11,$H54&lt;0,$H54&gt;'Parámetros'!$B$12),"Comprobar límites",IF($M54&lt;&gt;"Disponible","Comprobar disponibilidad",IF(COUNTIFS($J$4:$J$103,$J54,$D$4:$D$103,$D54,$E$4:$E$103,"&lt;"&amp;MOD($L54,1),$L$4:$L$103,"&gt;"&amp;($D54+$E54),$K$4:$K$103,"&lt;&gt;Cancelado")&gt;1,"Comprobar solape","Asignación coherente"))))))</f>
        <v/>
      </c>
    </row>
    <row r="55" ht="31" customHeight="1">
      <c r="A55" s="13" t="n"/>
      <c r="B55" s="13" t="n"/>
      <c r="C55" s="13" t="n"/>
      <c r="D55" s="30" t="n"/>
      <c r="E55" s="31" t="n"/>
      <c r="F55" s="32" t="n"/>
      <c r="G55" s="33" t="n"/>
      <c r="H55" s="34" t="n"/>
      <c r="I55" s="13" t="n"/>
      <c r="J55" s="13" t="n"/>
      <c r="K55" s="19" t="n"/>
      <c r="L55" s="21">
        <f>IF($A55="","",IF(OR(NOT(ISNUMBER($D55)),NOT(ISNUMBER($E55)),NOT(ISNUMBER($F55))),"",IFERROR($D55+$E55+$F55/24,"")))</f>
        <v/>
      </c>
      <c r="M55" s="6">
        <f>IF($A55="","",IF($K55="Cancelado","No aplica",IF(OR($I55="",$J55="",NOT(ISNUMBER($D55)),NOT(ISNUMBER($E55)),NOT(ISNUMBER($F55)),NOT(ISNUMBER($G55)),NOT(ISNUMBER($L55))),"Revisar datos",IF(COUNTIFS(Conductores!$A$4:$A$103,$J55,Conductores!$B$4:$B$103,$I55,Conductores!$C$4:$C$103,$D55,Conductores!$D$4:$D$103,"&lt;="&amp;$E55,Conductores!$E$4:$E$103,"&gt;="&amp;MOD($L55,1),Conductores!$F$4:$F$103,"&gt;="&amp;$G55,Conductores!$G$4:$G$103,"Disponible")&gt;0,"Disponible","Revisar disponibilidad"))))</f>
        <v/>
      </c>
      <c r="N55" s="6">
        <f>IF($A55="","",IF($K55="Cancelado","No aplica",IF(OR($B55="",$C55="",$I55="",$J55="",$K55="",NOT(ISNUMBER($D55)),NOT(ISNUMBER($E55)),NOT(ISNUMBER($F55)),NOT(ISNUMBER($G55)),NOT(ISNUMBER($H55)),NOT(ISNUMBER($L55))),"Completar datos",IF(OR($D55&lt;'Parámetros'!$B$4,$D55&gt;'Parámetros'!$B$5,$E55&lt;'Parámetros'!$B$6,$L55&gt;($D55+'Parámetros'!$B$7),$F55&lt;'Parámetros'!$B$8,$F55&gt;'Parámetros'!$B$9,$G55&lt;'Parámetros'!$B$10,$G55&gt;'Parámetros'!$B$11,$H55&lt;0,$H55&gt;'Parámetros'!$B$12),"Comprobar límites",IF($M55&lt;&gt;"Disponible","Comprobar disponibilidad",IF(COUNTIFS($J$4:$J$103,$J55,$D$4:$D$103,$D55,$E$4:$E$103,"&lt;"&amp;MOD($L55,1),$L$4:$L$103,"&gt;"&amp;($D55+$E55),$K$4:$K$103,"&lt;&gt;Cancelado")&gt;1,"Comprobar solape","Asignación coherente"))))))</f>
        <v/>
      </c>
    </row>
    <row r="56" ht="31" customHeight="1">
      <c r="A56" s="13" t="n"/>
      <c r="B56" s="13" t="n"/>
      <c r="C56" s="13" t="n"/>
      <c r="D56" s="30" t="n"/>
      <c r="E56" s="31" t="n"/>
      <c r="F56" s="32" t="n"/>
      <c r="G56" s="33" t="n"/>
      <c r="H56" s="34" t="n"/>
      <c r="I56" s="13" t="n"/>
      <c r="J56" s="13" t="n"/>
      <c r="K56" s="19" t="n"/>
      <c r="L56" s="20">
        <f>IF($A56="","",IF(OR(NOT(ISNUMBER($D56)),NOT(ISNUMBER($E56)),NOT(ISNUMBER($F56))),"",IFERROR($D56+$E56+$F56/24,"")))</f>
        <v/>
      </c>
      <c r="M56" s="4">
        <f>IF($A56="","",IF($K56="Cancelado","No aplica",IF(OR($I56="",$J56="",NOT(ISNUMBER($D56)),NOT(ISNUMBER($E56)),NOT(ISNUMBER($F56)),NOT(ISNUMBER($G56)),NOT(ISNUMBER($L56))),"Revisar datos",IF(COUNTIFS(Conductores!$A$4:$A$103,$J56,Conductores!$B$4:$B$103,$I56,Conductores!$C$4:$C$103,$D56,Conductores!$D$4:$D$103,"&lt;="&amp;$E56,Conductores!$E$4:$E$103,"&gt;="&amp;MOD($L56,1),Conductores!$F$4:$F$103,"&gt;="&amp;$G56,Conductores!$G$4:$G$103,"Disponible")&gt;0,"Disponible","Revisar disponibilidad"))))</f>
        <v/>
      </c>
      <c r="N56" s="4">
        <f>IF($A56="","",IF($K56="Cancelado","No aplica",IF(OR($B56="",$C56="",$I56="",$J56="",$K56="",NOT(ISNUMBER($D56)),NOT(ISNUMBER($E56)),NOT(ISNUMBER($F56)),NOT(ISNUMBER($G56)),NOT(ISNUMBER($H56)),NOT(ISNUMBER($L56))),"Completar datos",IF(OR($D56&lt;'Parámetros'!$B$4,$D56&gt;'Parámetros'!$B$5,$E56&lt;'Parámetros'!$B$6,$L56&gt;($D56+'Parámetros'!$B$7),$F56&lt;'Parámetros'!$B$8,$F56&gt;'Parámetros'!$B$9,$G56&lt;'Parámetros'!$B$10,$G56&gt;'Parámetros'!$B$11,$H56&lt;0,$H56&gt;'Parámetros'!$B$12),"Comprobar límites",IF($M56&lt;&gt;"Disponible","Comprobar disponibilidad",IF(COUNTIFS($J$4:$J$103,$J56,$D$4:$D$103,$D56,$E$4:$E$103,"&lt;"&amp;MOD($L56,1),$L$4:$L$103,"&gt;"&amp;($D56+$E56),$K$4:$K$103,"&lt;&gt;Cancelado")&gt;1,"Comprobar solape","Asignación coherente"))))))</f>
        <v/>
      </c>
    </row>
    <row r="57" ht="31" customHeight="1">
      <c r="A57" s="13" t="n"/>
      <c r="B57" s="13" t="n"/>
      <c r="C57" s="13" t="n"/>
      <c r="D57" s="30" t="n"/>
      <c r="E57" s="31" t="n"/>
      <c r="F57" s="32" t="n"/>
      <c r="G57" s="33" t="n"/>
      <c r="H57" s="34" t="n"/>
      <c r="I57" s="13" t="n"/>
      <c r="J57" s="13" t="n"/>
      <c r="K57" s="19" t="n"/>
      <c r="L57" s="21">
        <f>IF($A57="","",IF(OR(NOT(ISNUMBER($D57)),NOT(ISNUMBER($E57)),NOT(ISNUMBER($F57))),"",IFERROR($D57+$E57+$F57/24,"")))</f>
        <v/>
      </c>
      <c r="M57" s="6">
        <f>IF($A57="","",IF($K57="Cancelado","No aplica",IF(OR($I57="",$J57="",NOT(ISNUMBER($D57)),NOT(ISNUMBER($E57)),NOT(ISNUMBER($F57)),NOT(ISNUMBER($G57)),NOT(ISNUMBER($L57))),"Revisar datos",IF(COUNTIFS(Conductores!$A$4:$A$103,$J57,Conductores!$B$4:$B$103,$I57,Conductores!$C$4:$C$103,$D57,Conductores!$D$4:$D$103,"&lt;="&amp;$E57,Conductores!$E$4:$E$103,"&gt;="&amp;MOD($L57,1),Conductores!$F$4:$F$103,"&gt;="&amp;$G57,Conductores!$G$4:$G$103,"Disponible")&gt;0,"Disponible","Revisar disponibilidad"))))</f>
        <v/>
      </c>
      <c r="N57" s="6">
        <f>IF($A57="","",IF($K57="Cancelado","No aplica",IF(OR($B57="",$C57="",$I57="",$J57="",$K57="",NOT(ISNUMBER($D57)),NOT(ISNUMBER($E57)),NOT(ISNUMBER($F57)),NOT(ISNUMBER($G57)),NOT(ISNUMBER($H57)),NOT(ISNUMBER($L57))),"Completar datos",IF(OR($D57&lt;'Parámetros'!$B$4,$D57&gt;'Parámetros'!$B$5,$E57&lt;'Parámetros'!$B$6,$L57&gt;($D57+'Parámetros'!$B$7),$F57&lt;'Parámetros'!$B$8,$F57&gt;'Parámetros'!$B$9,$G57&lt;'Parámetros'!$B$10,$G57&gt;'Parámetros'!$B$11,$H57&lt;0,$H57&gt;'Parámetros'!$B$12),"Comprobar límites",IF($M57&lt;&gt;"Disponible","Comprobar disponibilidad",IF(COUNTIFS($J$4:$J$103,$J57,$D$4:$D$103,$D57,$E$4:$E$103,"&lt;"&amp;MOD($L57,1),$L$4:$L$103,"&gt;"&amp;($D57+$E57),$K$4:$K$103,"&lt;&gt;Cancelado")&gt;1,"Comprobar solape","Asignación coherente"))))))</f>
        <v/>
      </c>
    </row>
    <row r="58" ht="31" customHeight="1">
      <c r="A58" s="13" t="n"/>
      <c r="B58" s="13" t="n"/>
      <c r="C58" s="13" t="n"/>
      <c r="D58" s="30" t="n"/>
      <c r="E58" s="31" t="n"/>
      <c r="F58" s="32" t="n"/>
      <c r="G58" s="33" t="n"/>
      <c r="H58" s="34" t="n"/>
      <c r="I58" s="13" t="n"/>
      <c r="J58" s="13" t="n"/>
      <c r="K58" s="19" t="n"/>
      <c r="L58" s="20">
        <f>IF($A58="","",IF(OR(NOT(ISNUMBER($D58)),NOT(ISNUMBER($E58)),NOT(ISNUMBER($F58))),"",IFERROR($D58+$E58+$F58/24,"")))</f>
        <v/>
      </c>
      <c r="M58" s="4">
        <f>IF($A58="","",IF($K58="Cancelado","No aplica",IF(OR($I58="",$J58="",NOT(ISNUMBER($D58)),NOT(ISNUMBER($E58)),NOT(ISNUMBER($F58)),NOT(ISNUMBER($G58)),NOT(ISNUMBER($L58))),"Revisar datos",IF(COUNTIFS(Conductores!$A$4:$A$103,$J58,Conductores!$B$4:$B$103,$I58,Conductores!$C$4:$C$103,$D58,Conductores!$D$4:$D$103,"&lt;="&amp;$E58,Conductores!$E$4:$E$103,"&gt;="&amp;MOD($L58,1),Conductores!$F$4:$F$103,"&gt;="&amp;$G58,Conductores!$G$4:$G$103,"Disponible")&gt;0,"Disponible","Revisar disponibilidad"))))</f>
        <v/>
      </c>
      <c r="N58" s="4">
        <f>IF($A58="","",IF($K58="Cancelado","No aplica",IF(OR($B58="",$C58="",$I58="",$J58="",$K58="",NOT(ISNUMBER($D58)),NOT(ISNUMBER($E58)),NOT(ISNUMBER($F58)),NOT(ISNUMBER($G58)),NOT(ISNUMBER($H58)),NOT(ISNUMBER($L58))),"Completar datos",IF(OR($D58&lt;'Parámetros'!$B$4,$D58&gt;'Parámetros'!$B$5,$E58&lt;'Parámetros'!$B$6,$L58&gt;($D58+'Parámetros'!$B$7),$F58&lt;'Parámetros'!$B$8,$F58&gt;'Parámetros'!$B$9,$G58&lt;'Parámetros'!$B$10,$G58&gt;'Parámetros'!$B$11,$H58&lt;0,$H58&gt;'Parámetros'!$B$12),"Comprobar límites",IF($M58&lt;&gt;"Disponible","Comprobar disponibilidad",IF(COUNTIFS($J$4:$J$103,$J58,$D$4:$D$103,$D58,$E$4:$E$103,"&lt;"&amp;MOD($L58,1),$L$4:$L$103,"&gt;"&amp;($D58+$E58),$K$4:$K$103,"&lt;&gt;Cancelado")&gt;1,"Comprobar solape","Asignación coherente"))))))</f>
        <v/>
      </c>
    </row>
    <row r="59" ht="31" customHeight="1">
      <c r="A59" s="13" t="n"/>
      <c r="B59" s="13" t="n"/>
      <c r="C59" s="13" t="n"/>
      <c r="D59" s="30" t="n"/>
      <c r="E59" s="31" t="n"/>
      <c r="F59" s="32" t="n"/>
      <c r="G59" s="33" t="n"/>
      <c r="H59" s="34" t="n"/>
      <c r="I59" s="13" t="n"/>
      <c r="J59" s="13" t="n"/>
      <c r="K59" s="19" t="n"/>
      <c r="L59" s="21">
        <f>IF($A59="","",IF(OR(NOT(ISNUMBER($D59)),NOT(ISNUMBER($E59)),NOT(ISNUMBER($F59))),"",IFERROR($D59+$E59+$F59/24,"")))</f>
        <v/>
      </c>
      <c r="M59" s="6">
        <f>IF($A59="","",IF($K59="Cancelado","No aplica",IF(OR($I59="",$J59="",NOT(ISNUMBER($D59)),NOT(ISNUMBER($E59)),NOT(ISNUMBER($F59)),NOT(ISNUMBER($G59)),NOT(ISNUMBER($L59))),"Revisar datos",IF(COUNTIFS(Conductores!$A$4:$A$103,$J59,Conductores!$B$4:$B$103,$I59,Conductores!$C$4:$C$103,$D59,Conductores!$D$4:$D$103,"&lt;="&amp;$E59,Conductores!$E$4:$E$103,"&gt;="&amp;MOD($L59,1),Conductores!$F$4:$F$103,"&gt;="&amp;$G59,Conductores!$G$4:$G$103,"Disponible")&gt;0,"Disponible","Revisar disponibilidad"))))</f>
        <v/>
      </c>
      <c r="N59" s="6">
        <f>IF($A59="","",IF($K59="Cancelado","No aplica",IF(OR($B59="",$C59="",$I59="",$J59="",$K59="",NOT(ISNUMBER($D59)),NOT(ISNUMBER($E59)),NOT(ISNUMBER($F59)),NOT(ISNUMBER($G59)),NOT(ISNUMBER($H59)),NOT(ISNUMBER($L59))),"Completar datos",IF(OR($D59&lt;'Parámetros'!$B$4,$D59&gt;'Parámetros'!$B$5,$E59&lt;'Parámetros'!$B$6,$L59&gt;($D59+'Parámetros'!$B$7),$F59&lt;'Parámetros'!$B$8,$F59&gt;'Parámetros'!$B$9,$G59&lt;'Parámetros'!$B$10,$G59&gt;'Parámetros'!$B$11,$H59&lt;0,$H59&gt;'Parámetros'!$B$12),"Comprobar límites",IF($M59&lt;&gt;"Disponible","Comprobar disponibilidad",IF(COUNTIFS($J$4:$J$103,$J59,$D$4:$D$103,$D59,$E$4:$E$103,"&lt;"&amp;MOD($L59,1),$L$4:$L$103,"&gt;"&amp;($D59+$E59),$K$4:$K$103,"&lt;&gt;Cancelado")&gt;1,"Comprobar solape","Asignación coherente"))))))</f>
        <v/>
      </c>
    </row>
    <row r="60" ht="31" customHeight="1">
      <c r="A60" s="13" t="n"/>
      <c r="B60" s="13" t="n"/>
      <c r="C60" s="13" t="n"/>
      <c r="D60" s="30" t="n"/>
      <c r="E60" s="31" t="n"/>
      <c r="F60" s="32" t="n"/>
      <c r="G60" s="33" t="n"/>
      <c r="H60" s="34" t="n"/>
      <c r="I60" s="13" t="n"/>
      <c r="J60" s="13" t="n"/>
      <c r="K60" s="19" t="n"/>
      <c r="L60" s="20">
        <f>IF($A60="","",IF(OR(NOT(ISNUMBER($D60)),NOT(ISNUMBER($E60)),NOT(ISNUMBER($F60))),"",IFERROR($D60+$E60+$F60/24,"")))</f>
        <v/>
      </c>
      <c r="M60" s="4">
        <f>IF($A60="","",IF($K60="Cancelado","No aplica",IF(OR($I60="",$J60="",NOT(ISNUMBER($D60)),NOT(ISNUMBER($E60)),NOT(ISNUMBER($F60)),NOT(ISNUMBER($G60)),NOT(ISNUMBER($L60))),"Revisar datos",IF(COUNTIFS(Conductores!$A$4:$A$103,$J60,Conductores!$B$4:$B$103,$I60,Conductores!$C$4:$C$103,$D60,Conductores!$D$4:$D$103,"&lt;="&amp;$E60,Conductores!$E$4:$E$103,"&gt;="&amp;MOD($L60,1),Conductores!$F$4:$F$103,"&gt;="&amp;$G60,Conductores!$G$4:$G$103,"Disponible")&gt;0,"Disponible","Revisar disponibilidad"))))</f>
        <v/>
      </c>
      <c r="N60" s="4">
        <f>IF($A60="","",IF($K60="Cancelado","No aplica",IF(OR($B60="",$C60="",$I60="",$J60="",$K60="",NOT(ISNUMBER($D60)),NOT(ISNUMBER($E60)),NOT(ISNUMBER($F60)),NOT(ISNUMBER($G60)),NOT(ISNUMBER($H60)),NOT(ISNUMBER($L60))),"Completar datos",IF(OR($D60&lt;'Parámetros'!$B$4,$D60&gt;'Parámetros'!$B$5,$E60&lt;'Parámetros'!$B$6,$L60&gt;($D60+'Parámetros'!$B$7),$F60&lt;'Parámetros'!$B$8,$F60&gt;'Parámetros'!$B$9,$G60&lt;'Parámetros'!$B$10,$G60&gt;'Parámetros'!$B$11,$H60&lt;0,$H60&gt;'Parámetros'!$B$12),"Comprobar límites",IF($M60&lt;&gt;"Disponible","Comprobar disponibilidad",IF(COUNTIFS($J$4:$J$103,$J60,$D$4:$D$103,$D60,$E$4:$E$103,"&lt;"&amp;MOD($L60,1),$L$4:$L$103,"&gt;"&amp;($D60+$E60),$K$4:$K$103,"&lt;&gt;Cancelado")&gt;1,"Comprobar solape","Asignación coherente"))))))</f>
        <v/>
      </c>
    </row>
    <row r="61" ht="31" customHeight="1">
      <c r="A61" s="13" t="n"/>
      <c r="B61" s="13" t="n"/>
      <c r="C61" s="13" t="n"/>
      <c r="D61" s="30" t="n"/>
      <c r="E61" s="31" t="n"/>
      <c r="F61" s="32" t="n"/>
      <c r="G61" s="33" t="n"/>
      <c r="H61" s="34" t="n"/>
      <c r="I61" s="13" t="n"/>
      <c r="J61" s="13" t="n"/>
      <c r="K61" s="19" t="n"/>
      <c r="L61" s="21">
        <f>IF($A61="","",IF(OR(NOT(ISNUMBER($D61)),NOT(ISNUMBER($E61)),NOT(ISNUMBER($F61))),"",IFERROR($D61+$E61+$F61/24,"")))</f>
        <v/>
      </c>
      <c r="M61" s="6">
        <f>IF($A61="","",IF($K61="Cancelado","No aplica",IF(OR($I61="",$J61="",NOT(ISNUMBER($D61)),NOT(ISNUMBER($E61)),NOT(ISNUMBER($F61)),NOT(ISNUMBER($G61)),NOT(ISNUMBER($L61))),"Revisar datos",IF(COUNTIFS(Conductores!$A$4:$A$103,$J61,Conductores!$B$4:$B$103,$I61,Conductores!$C$4:$C$103,$D61,Conductores!$D$4:$D$103,"&lt;="&amp;$E61,Conductores!$E$4:$E$103,"&gt;="&amp;MOD($L61,1),Conductores!$F$4:$F$103,"&gt;="&amp;$G61,Conductores!$G$4:$G$103,"Disponible")&gt;0,"Disponible","Revisar disponibilidad"))))</f>
        <v/>
      </c>
      <c r="N61" s="6">
        <f>IF($A61="","",IF($K61="Cancelado","No aplica",IF(OR($B61="",$C61="",$I61="",$J61="",$K61="",NOT(ISNUMBER($D61)),NOT(ISNUMBER($E61)),NOT(ISNUMBER($F61)),NOT(ISNUMBER($G61)),NOT(ISNUMBER($H61)),NOT(ISNUMBER($L61))),"Completar datos",IF(OR($D61&lt;'Parámetros'!$B$4,$D61&gt;'Parámetros'!$B$5,$E61&lt;'Parámetros'!$B$6,$L61&gt;($D61+'Parámetros'!$B$7),$F61&lt;'Parámetros'!$B$8,$F61&gt;'Parámetros'!$B$9,$G61&lt;'Parámetros'!$B$10,$G61&gt;'Parámetros'!$B$11,$H61&lt;0,$H61&gt;'Parámetros'!$B$12),"Comprobar límites",IF($M61&lt;&gt;"Disponible","Comprobar disponibilidad",IF(COUNTIFS($J$4:$J$103,$J61,$D$4:$D$103,$D61,$E$4:$E$103,"&lt;"&amp;MOD($L61,1),$L$4:$L$103,"&gt;"&amp;($D61+$E61),$K$4:$K$103,"&lt;&gt;Cancelado")&gt;1,"Comprobar solape","Asignación coherente"))))))</f>
        <v/>
      </c>
    </row>
    <row r="62" ht="31" customHeight="1">
      <c r="A62" s="13" t="n"/>
      <c r="B62" s="13" t="n"/>
      <c r="C62" s="13" t="n"/>
      <c r="D62" s="30" t="n"/>
      <c r="E62" s="31" t="n"/>
      <c r="F62" s="32" t="n"/>
      <c r="G62" s="33" t="n"/>
      <c r="H62" s="34" t="n"/>
      <c r="I62" s="13" t="n"/>
      <c r="J62" s="13" t="n"/>
      <c r="K62" s="19" t="n"/>
      <c r="L62" s="20">
        <f>IF($A62="","",IF(OR(NOT(ISNUMBER($D62)),NOT(ISNUMBER($E62)),NOT(ISNUMBER($F62))),"",IFERROR($D62+$E62+$F62/24,"")))</f>
        <v/>
      </c>
      <c r="M62" s="4">
        <f>IF($A62="","",IF($K62="Cancelado","No aplica",IF(OR($I62="",$J62="",NOT(ISNUMBER($D62)),NOT(ISNUMBER($E62)),NOT(ISNUMBER($F62)),NOT(ISNUMBER($G62)),NOT(ISNUMBER($L62))),"Revisar datos",IF(COUNTIFS(Conductores!$A$4:$A$103,$J62,Conductores!$B$4:$B$103,$I62,Conductores!$C$4:$C$103,$D62,Conductores!$D$4:$D$103,"&lt;="&amp;$E62,Conductores!$E$4:$E$103,"&gt;="&amp;MOD($L62,1),Conductores!$F$4:$F$103,"&gt;="&amp;$G62,Conductores!$G$4:$G$103,"Disponible")&gt;0,"Disponible","Revisar disponibilidad"))))</f>
        <v/>
      </c>
      <c r="N62" s="4">
        <f>IF($A62="","",IF($K62="Cancelado","No aplica",IF(OR($B62="",$C62="",$I62="",$J62="",$K62="",NOT(ISNUMBER($D62)),NOT(ISNUMBER($E62)),NOT(ISNUMBER($F62)),NOT(ISNUMBER($G62)),NOT(ISNUMBER($H62)),NOT(ISNUMBER($L62))),"Completar datos",IF(OR($D62&lt;'Parámetros'!$B$4,$D62&gt;'Parámetros'!$B$5,$E62&lt;'Parámetros'!$B$6,$L62&gt;($D62+'Parámetros'!$B$7),$F62&lt;'Parámetros'!$B$8,$F62&gt;'Parámetros'!$B$9,$G62&lt;'Parámetros'!$B$10,$G62&gt;'Parámetros'!$B$11,$H62&lt;0,$H62&gt;'Parámetros'!$B$12),"Comprobar límites",IF($M62&lt;&gt;"Disponible","Comprobar disponibilidad",IF(COUNTIFS($J$4:$J$103,$J62,$D$4:$D$103,$D62,$E$4:$E$103,"&lt;"&amp;MOD($L62,1),$L$4:$L$103,"&gt;"&amp;($D62+$E62),$K$4:$K$103,"&lt;&gt;Cancelado")&gt;1,"Comprobar solape","Asignación coherente"))))))</f>
        <v/>
      </c>
    </row>
    <row r="63" ht="31" customHeight="1">
      <c r="A63" s="13" t="n"/>
      <c r="B63" s="13" t="n"/>
      <c r="C63" s="13" t="n"/>
      <c r="D63" s="30" t="n"/>
      <c r="E63" s="31" t="n"/>
      <c r="F63" s="32" t="n"/>
      <c r="G63" s="33" t="n"/>
      <c r="H63" s="34" t="n"/>
      <c r="I63" s="13" t="n"/>
      <c r="J63" s="13" t="n"/>
      <c r="K63" s="19" t="n"/>
      <c r="L63" s="21">
        <f>IF($A63="","",IF(OR(NOT(ISNUMBER($D63)),NOT(ISNUMBER($E63)),NOT(ISNUMBER($F63))),"",IFERROR($D63+$E63+$F63/24,"")))</f>
        <v/>
      </c>
      <c r="M63" s="6">
        <f>IF($A63="","",IF($K63="Cancelado","No aplica",IF(OR($I63="",$J63="",NOT(ISNUMBER($D63)),NOT(ISNUMBER($E63)),NOT(ISNUMBER($F63)),NOT(ISNUMBER($G63)),NOT(ISNUMBER($L63))),"Revisar datos",IF(COUNTIFS(Conductores!$A$4:$A$103,$J63,Conductores!$B$4:$B$103,$I63,Conductores!$C$4:$C$103,$D63,Conductores!$D$4:$D$103,"&lt;="&amp;$E63,Conductores!$E$4:$E$103,"&gt;="&amp;MOD($L63,1),Conductores!$F$4:$F$103,"&gt;="&amp;$G63,Conductores!$G$4:$G$103,"Disponible")&gt;0,"Disponible","Revisar disponibilidad"))))</f>
        <v/>
      </c>
      <c r="N63" s="6">
        <f>IF($A63="","",IF($K63="Cancelado","No aplica",IF(OR($B63="",$C63="",$I63="",$J63="",$K63="",NOT(ISNUMBER($D63)),NOT(ISNUMBER($E63)),NOT(ISNUMBER($F63)),NOT(ISNUMBER($G63)),NOT(ISNUMBER($H63)),NOT(ISNUMBER($L63))),"Completar datos",IF(OR($D63&lt;'Parámetros'!$B$4,$D63&gt;'Parámetros'!$B$5,$E63&lt;'Parámetros'!$B$6,$L63&gt;($D63+'Parámetros'!$B$7),$F63&lt;'Parámetros'!$B$8,$F63&gt;'Parámetros'!$B$9,$G63&lt;'Parámetros'!$B$10,$G63&gt;'Parámetros'!$B$11,$H63&lt;0,$H63&gt;'Parámetros'!$B$12),"Comprobar límites",IF($M63&lt;&gt;"Disponible","Comprobar disponibilidad",IF(COUNTIFS($J$4:$J$103,$J63,$D$4:$D$103,$D63,$E$4:$E$103,"&lt;"&amp;MOD($L63,1),$L$4:$L$103,"&gt;"&amp;($D63+$E63),$K$4:$K$103,"&lt;&gt;Cancelado")&gt;1,"Comprobar solape","Asignación coherente"))))))</f>
        <v/>
      </c>
    </row>
    <row r="64" ht="31" customHeight="1">
      <c r="A64" s="13" t="n"/>
      <c r="B64" s="13" t="n"/>
      <c r="C64" s="13" t="n"/>
      <c r="D64" s="30" t="n"/>
      <c r="E64" s="31" t="n"/>
      <c r="F64" s="32" t="n"/>
      <c r="G64" s="33" t="n"/>
      <c r="H64" s="34" t="n"/>
      <c r="I64" s="13" t="n"/>
      <c r="J64" s="13" t="n"/>
      <c r="K64" s="19" t="n"/>
      <c r="L64" s="20">
        <f>IF($A64="","",IF(OR(NOT(ISNUMBER($D64)),NOT(ISNUMBER($E64)),NOT(ISNUMBER($F64))),"",IFERROR($D64+$E64+$F64/24,"")))</f>
        <v/>
      </c>
      <c r="M64" s="4">
        <f>IF($A64="","",IF($K64="Cancelado","No aplica",IF(OR($I64="",$J64="",NOT(ISNUMBER($D64)),NOT(ISNUMBER($E64)),NOT(ISNUMBER($F64)),NOT(ISNUMBER($G64)),NOT(ISNUMBER($L64))),"Revisar datos",IF(COUNTIFS(Conductores!$A$4:$A$103,$J64,Conductores!$B$4:$B$103,$I64,Conductores!$C$4:$C$103,$D64,Conductores!$D$4:$D$103,"&lt;="&amp;$E64,Conductores!$E$4:$E$103,"&gt;="&amp;MOD($L64,1),Conductores!$F$4:$F$103,"&gt;="&amp;$G64,Conductores!$G$4:$G$103,"Disponible")&gt;0,"Disponible","Revisar disponibilidad"))))</f>
        <v/>
      </c>
      <c r="N64" s="4">
        <f>IF($A64="","",IF($K64="Cancelado","No aplica",IF(OR($B64="",$C64="",$I64="",$J64="",$K64="",NOT(ISNUMBER($D64)),NOT(ISNUMBER($E64)),NOT(ISNUMBER($F64)),NOT(ISNUMBER($G64)),NOT(ISNUMBER($H64)),NOT(ISNUMBER($L64))),"Completar datos",IF(OR($D64&lt;'Parámetros'!$B$4,$D64&gt;'Parámetros'!$B$5,$E64&lt;'Parámetros'!$B$6,$L64&gt;($D64+'Parámetros'!$B$7),$F64&lt;'Parámetros'!$B$8,$F64&gt;'Parámetros'!$B$9,$G64&lt;'Parámetros'!$B$10,$G64&gt;'Parámetros'!$B$11,$H64&lt;0,$H64&gt;'Parámetros'!$B$12),"Comprobar límites",IF($M64&lt;&gt;"Disponible","Comprobar disponibilidad",IF(COUNTIFS($J$4:$J$103,$J64,$D$4:$D$103,$D64,$E$4:$E$103,"&lt;"&amp;MOD($L64,1),$L$4:$L$103,"&gt;"&amp;($D64+$E64),$K$4:$K$103,"&lt;&gt;Cancelado")&gt;1,"Comprobar solape","Asignación coherente"))))))</f>
        <v/>
      </c>
    </row>
    <row r="65" ht="31" customHeight="1">
      <c r="A65" s="13" t="n"/>
      <c r="B65" s="13" t="n"/>
      <c r="C65" s="13" t="n"/>
      <c r="D65" s="30" t="n"/>
      <c r="E65" s="31" t="n"/>
      <c r="F65" s="32" t="n"/>
      <c r="G65" s="33" t="n"/>
      <c r="H65" s="34" t="n"/>
      <c r="I65" s="13" t="n"/>
      <c r="J65" s="13" t="n"/>
      <c r="K65" s="19" t="n"/>
      <c r="L65" s="21">
        <f>IF($A65="","",IF(OR(NOT(ISNUMBER($D65)),NOT(ISNUMBER($E65)),NOT(ISNUMBER($F65))),"",IFERROR($D65+$E65+$F65/24,"")))</f>
        <v/>
      </c>
      <c r="M65" s="6">
        <f>IF($A65="","",IF($K65="Cancelado","No aplica",IF(OR($I65="",$J65="",NOT(ISNUMBER($D65)),NOT(ISNUMBER($E65)),NOT(ISNUMBER($F65)),NOT(ISNUMBER($G65)),NOT(ISNUMBER($L65))),"Revisar datos",IF(COUNTIFS(Conductores!$A$4:$A$103,$J65,Conductores!$B$4:$B$103,$I65,Conductores!$C$4:$C$103,$D65,Conductores!$D$4:$D$103,"&lt;="&amp;$E65,Conductores!$E$4:$E$103,"&gt;="&amp;MOD($L65,1),Conductores!$F$4:$F$103,"&gt;="&amp;$G65,Conductores!$G$4:$G$103,"Disponible")&gt;0,"Disponible","Revisar disponibilidad"))))</f>
        <v/>
      </c>
      <c r="N65" s="6">
        <f>IF($A65="","",IF($K65="Cancelado","No aplica",IF(OR($B65="",$C65="",$I65="",$J65="",$K65="",NOT(ISNUMBER($D65)),NOT(ISNUMBER($E65)),NOT(ISNUMBER($F65)),NOT(ISNUMBER($G65)),NOT(ISNUMBER($H65)),NOT(ISNUMBER($L65))),"Completar datos",IF(OR($D65&lt;'Parámetros'!$B$4,$D65&gt;'Parámetros'!$B$5,$E65&lt;'Parámetros'!$B$6,$L65&gt;($D65+'Parámetros'!$B$7),$F65&lt;'Parámetros'!$B$8,$F65&gt;'Parámetros'!$B$9,$G65&lt;'Parámetros'!$B$10,$G65&gt;'Parámetros'!$B$11,$H65&lt;0,$H65&gt;'Parámetros'!$B$12),"Comprobar límites",IF($M65&lt;&gt;"Disponible","Comprobar disponibilidad",IF(COUNTIFS($J$4:$J$103,$J65,$D$4:$D$103,$D65,$E$4:$E$103,"&lt;"&amp;MOD($L65,1),$L$4:$L$103,"&gt;"&amp;($D65+$E65),$K$4:$K$103,"&lt;&gt;Cancelado")&gt;1,"Comprobar solape","Asignación coherente"))))))</f>
        <v/>
      </c>
    </row>
    <row r="66" ht="31" customHeight="1">
      <c r="A66" s="13" t="n"/>
      <c r="B66" s="13" t="n"/>
      <c r="C66" s="13" t="n"/>
      <c r="D66" s="30" t="n"/>
      <c r="E66" s="31" t="n"/>
      <c r="F66" s="32" t="n"/>
      <c r="G66" s="33" t="n"/>
      <c r="H66" s="34" t="n"/>
      <c r="I66" s="13" t="n"/>
      <c r="J66" s="13" t="n"/>
      <c r="K66" s="19" t="n"/>
      <c r="L66" s="20">
        <f>IF($A66="","",IF(OR(NOT(ISNUMBER($D66)),NOT(ISNUMBER($E66)),NOT(ISNUMBER($F66))),"",IFERROR($D66+$E66+$F66/24,"")))</f>
        <v/>
      </c>
      <c r="M66" s="4">
        <f>IF($A66="","",IF($K66="Cancelado","No aplica",IF(OR($I66="",$J66="",NOT(ISNUMBER($D66)),NOT(ISNUMBER($E66)),NOT(ISNUMBER($F66)),NOT(ISNUMBER($G66)),NOT(ISNUMBER($L66))),"Revisar datos",IF(COUNTIFS(Conductores!$A$4:$A$103,$J66,Conductores!$B$4:$B$103,$I66,Conductores!$C$4:$C$103,$D66,Conductores!$D$4:$D$103,"&lt;="&amp;$E66,Conductores!$E$4:$E$103,"&gt;="&amp;MOD($L66,1),Conductores!$F$4:$F$103,"&gt;="&amp;$G66,Conductores!$G$4:$G$103,"Disponible")&gt;0,"Disponible","Revisar disponibilidad"))))</f>
        <v/>
      </c>
      <c r="N66" s="4">
        <f>IF($A66="","",IF($K66="Cancelado","No aplica",IF(OR($B66="",$C66="",$I66="",$J66="",$K66="",NOT(ISNUMBER($D66)),NOT(ISNUMBER($E66)),NOT(ISNUMBER($F66)),NOT(ISNUMBER($G66)),NOT(ISNUMBER($H66)),NOT(ISNUMBER($L66))),"Completar datos",IF(OR($D66&lt;'Parámetros'!$B$4,$D66&gt;'Parámetros'!$B$5,$E66&lt;'Parámetros'!$B$6,$L66&gt;($D66+'Parámetros'!$B$7),$F66&lt;'Parámetros'!$B$8,$F66&gt;'Parámetros'!$B$9,$G66&lt;'Parámetros'!$B$10,$G66&gt;'Parámetros'!$B$11,$H66&lt;0,$H66&gt;'Parámetros'!$B$12),"Comprobar límites",IF($M66&lt;&gt;"Disponible","Comprobar disponibilidad",IF(COUNTIFS($J$4:$J$103,$J66,$D$4:$D$103,$D66,$E$4:$E$103,"&lt;"&amp;MOD($L66,1),$L$4:$L$103,"&gt;"&amp;($D66+$E66),$K$4:$K$103,"&lt;&gt;Cancelado")&gt;1,"Comprobar solape","Asignación coherente"))))))</f>
        <v/>
      </c>
    </row>
    <row r="67" ht="31" customHeight="1">
      <c r="A67" s="13" t="n"/>
      <c r="B67" s="13" t="n"/>
      <c r="C67" s="13" t="n"/>
      <c r="D67" s="30" t="n"/>
      <c r="E67" s="31" t="n"/>
      <c r="F67" s="32" t="n"/>
      <c r="G67" s="33" t="n"/>
      <c r="H67" s="34" t="n"/>
      <c r="I67" s="13" t="n"/>
      <c r="J67" s="13" t="n"/>
      <c r="K67" s="19" t="n"/>
      <c r="L67" s="21">
        <f>IF($A67="","",IF(OR(NOT(ISNUMBER($D67)),NOT(ISNUMBER($E67)),NOT(ISNUMBER($F67))),"",IFERROR($D67+$E67+$F67/24,"")))</f>
        <v/>
      </c>
      <c r="M67" s="6">
        <f>IF($A67="","",IF($K67="Cancelado","No aplica",IF(OR($I67="",$J67="",NOT(ISNUMBER($D67)),NOT(ISNUMBER($E67)),NOT(ISNUMBER($F67)),NOT(ISNUMBER($G67)),NOT(ISNUMBER($L67))),"Revisar datos",IF(COUNTIFS(Conductores!$A$4:$A$103,$J67,Conductores!$B$4:$B$103,$I67,Conductores!$C$4:$C$103,$D67,Conductores!$D$4:$D$103,"&lt;="&amp;$E67,Conductores!$E$4:$E$103,"&gt;="&amp;MOD($L67,1),Conductores!$F$4:$F$103,"&gt;="&amp;$G67,Conductores!$G$4:$G$103,"Disponible")&gt;0,"Disponible","Revisar disponibilidad"))))</f>
        <v/>
      </c>
      <c r="N67" s="6">
        <f>IF($A67="","",IF($K67="Cancelado","No aplica",IF(OR($B67="",$C67="",$I67="",$J67="",$K67="",NOT(ISNUMBER($D67)),NOT(ISNUMBER($E67)),NOT(ISNUMBER($F67)),NOT(ISNUMBER($G67)),NOT(ISNUMBER($H67)),NOT(ISNUMBER($L67))),"Completar datos",IF(OR($D67&lt;'Parámetros'!$B$4,$D67&gt;'Parámetros'!$B$5,$E67&lt;'Parámetros'!$B$6,$L67&gt;($D67+'Parámetros'!$B$7),$F67&lt;'Parámetros'!$B$8,$F67&gt;'Parámetros'!$B$9,$G67&lt;'Parámetros'!$B$10,$G67&gt;'Parámetros'!$B$11,$H67&lt;0,$H67&gt;'Parámetros'!$B$12),"Comprobar límites",IF($M67&lt;&gt;"Disponible","Comprobar disponibilidad",IF(COUNTIFS($J$4:$J$103,$J67,$D$4:$D$103,$D67,$E$4:$E$103,"&lt;"&amp;MOD($L67,1),$L$4:$L$103,"&gt;"&amp;($D67+$E67),$K$4:$K$103,"&lt;&gt;Cancelado")&gt;1,"Comprobar solape","Asignación coherente"))))))</f>
        <v/>
      </c>
    </row>
    <row r="68" ht="31" customHeight="1">
      <c r="A68" s="13" t="n"/>
      <c r="B68" s="13" t="n"/>
      <c r="C68" s="13" t="n"/>
      <c r="D68" s="30" t="n"/>
      <c r="E68" s="31" t="n"/>
      <c r="F68" s="32" t="n"/>
      <c r="G68" s="33" t="n"/>
      <c r="H68" s="34" t="n"/>
      <c r="I68" s="13" t="n"/>
      <c r="J68" s="13" t="n"/>
      <c r="K68" s="19" t="n"/>
      <c r="L68" s="20">
        <f>IF($A68="","",IF(OR(NOT(ISNUMBER($D68)),NOT(ISNUMBER($E68)),NOT(ISNUMBER($F68))),"",IFERROR($D68+$E68+$F68/24,"")))</f>
        <v/>
      </c>
      <c r="M68" s="4">
        <f>IF($A68="","",IF($K68="Cancelado","No aplica",IF(OR($I68="",$J68="",NOT(ISNUMBER($D68)),NOT(ISNUMBER($E68)),NOT(ISNUMBER($F68)),NOT(ISNUMBER($G68)),NOT(ISNUMBER($L68))),"Revisar datos",IF(COUNTIFS(Conductores!$A$4:$A$103,$J68,Conductores!$B$4:$B$103,$I68,Conductores!$C$4:$C$103,$D68,Conductores!$D$4:$D$103,"&lt;="&amp;$E68,Conductores!$E$4:$E$103,"&gt;="&amp;MOD($L68,1),Conductores!$F$4:$F$103,"&gt;="&amp;$G68,Conductores!$G$4:$G$103,"Disponible")&gt;0,"Disponible","Revisar disponibilidad"))))</f>
        <v/>
      </c>
      <c r="N68" s="4">
        <f>IF($A68="","",IF($K68="Cancelado","No aplica",IF(OR($B68="",$C68="",$I68="",$J68="",$K68="",NOT(ISNUMBER($D68)),NOT(ISNUMBER($E68)),NOT(ISNUMBER($F68)),NOT(ISNUMBER($G68)),NOT(ISNUMBER($H68)),NOT(ISNUMBER($L68))),"Completar datos",IF(OR($D68&lt;'Parámetros'!$B$4,$D68&gt;'Parámetros'!$B$5,$E68&lt;'Parámetros'!$B$6,$L68&gt;($D68+'Parámetros'!$B$7),$F68&lt;'Parámetros'!$B$8,$F68&gt;'Parámetros'!$B$9,$G68&lt;'Parámetros'!$B$10,$G68&gt;'Parámetros'!$B$11,$H68&lt;0,$H68&gt;'Parámetros'!$B$12),"Comprobar límites",IF($M68&lt;&gt;"Disponible","Comprobar disponibilidad",IF(COUNTIFS($J$4:$J$103,$J68,$D$4:$D$103,$D68,$E$4:$E$103,"&lt;"&amp;MOD($L68,1),$L$4:$L$103,"&gt;"&amp;($D68+$E68),$K$4:$K$103,"&lt;&gt;Cancelado")&gt;1,"Comprobar solape","Asignación coherente"))))))</f>
        <v/>
      </c>
    </row>
    <row r="69" ht="31" customHeight="1">
      <c r="A69" s="13" t="n"/>
      <c r="B69" s="13" t="n"/>
      <c r="C69" s="13" t="n"/>
      <c r="D69" s="30" t="n"/>
      <c r="E69" s="31" t="n"/>
      <c r="F69" s="32" t="n"/>
      <c r="G69" s="33" t="n"/>
      <c r="H69" s="34" t="n"/>
      <c r="I69" s="13" t="n"/>
      <c r="J69" s="13" t="n"/>
      <c r="K69" s="19" t="n"/>
      <c r="L69" s="21">
        <f>IF($A69="","",IF(OR(NOT(ISNUMBER($D69)),NOT(ISNUMBER($E69)),NOT(ISNUMBER($F69))),"",IFERROR($D69+$E69+$F69/24,"")))</f>
        <v/>
      </c>
      <c r="M69" s="6">
        <f>IF($A69="","",IF($K69="Cancelado","No aplica",IF(OR($I69="",$J69="",NOT(ISNUMBER($D69)),NOT(ISNUMBER($E69)),NOT(ISNUMBER($F69)),NOT(ISNUMBER($G69)),NOT(ISNUMBER($L69))),"Revisar datos",IF(COUNTIFS(Conductores!$A$4:$A$103,$J69,Conductores!$B$4:$B$103,$I69,Conductores!$C$4:$C$103,$D69,Conductores!$D$4:$D$103,"&lt;="&amp;$E69,Conductores!$E$4:$E$103,"&gt;="&amp;MOD($L69,1),Conductores!$F$4:$F$103,"&gt;="&amp;$G69,Conductores!$G$4:$G$103,"Disponible")&gt;0,"Disponible","Revisar disponibilidad"))))</f>
        <v/>
      </c>
      <c r="N69" s="6">
        <f>IF($A69="","",IF($K69="Cancelado","No aplica",IF(OR($B69="",$C69="",$I69="",$J69="",$K69="",NOT(ISNUMBER($D69)),NOT(ISNUMBER($E69)),NOT(ISNUMBER($F69)),NOT(ISNUMBER($G69)),NOT(ISNUMBER($H69)),NOT(ISNUMBER($L69))),"Completar datos",IF(OR($D69&lt;'Parámetros'!$B$4,$D69&gt;'Parámetros'!$B$5,$E69&lt;'Parámetros'!$B$6,$L69&gt;($D69+'Parámetros'!$B$7),$F69&lt;'Parámetros'!$B$8,$F69&gt;'Parámetros'!$B$9,$G69&lt;'Parámetros'!$B$10,$G69&gt;'Parámetros'!$B$11,$H69&lt;0,$H69&gt;'Parámetros'!$B$12),"Comprobar límites",IF($M69&lt;&gt;"Disponible","Comprobar disponibilidad",IF(COUNTIFS($J$4:$J$103,$J69,$D$4:$D$103,$D69,$E$4:$E$103,"&lt;"&amp;MOD($L69,1),$L$4:$L$103,"&gt;"&amp;($D69+$E69),$K$4:$K$103,"&lt;&gt;Cancelado")&gt;1,"Comprobar solape","Asignación coherente"))))))</f>
        <v/>
      </c>
    </row>
    <row r="70" ht="31" customHeight="1">
      <c r="A70" s="13" t="n"/>
      <c r="B70" s="13" t="n"/>
      <c r="C70" s="13" t="n"/>
      <c r="D70" s="30" t="n"/>
      <c r="E70" s="31" t="n"/>
      <c r="F70" s="32" t="n"/>
      <c r="G70" s="33" t="n"/>
      <c r="H70" s="34" t="n"/>
      <c r="I70" s="13" t="n"/>
      <c r="J70" s="13" t="n"/>
      <c r="K70" s="19" t="n"/>
      <c r="L70" s="20">
        <f>IF($A70="","",IF(OR(NOT(ISNUMBER($D70)),NOT(ISNUMBER($E70)),NOT(ISNUMBER($F70))),"",IFERROR($D70+$E70+$F70/24,"")))</f>
        <v/>
      </c>
      <c r="M70" s="4">
        <f>IF($A70="","",IF($K70="Cancelado","No aplica",IF(OR($I70="",$J70="",NOT(ISNUMBER($D70)),NOT(ISNUMBER($E70)),NOT(ISNUMBER($F70)),NOT(ISNUMBER($G70)),NOT(ISNUMBER($L70))),"Revisar datos",IF(COUNTIFS(Conductores!$A$4:$A$103,$J70,Conductores!$B$4:$B$103,$I70,Conductores!$C$4:$C$103,$D70,Conductores!$D$4:$D$103,"&lt;="&amp;$E70,Conductores!$E$4:$E$103,"&gt;="&amp;MOD($L70,1),Conductores!$F$4:$F$103,"&gt;="&amp;$G70,Conductores!$G$4:$G$103,"Disponible")&gt;0,"Disponible","Revisar disponibilidad"))))</f>
        <v/>
      </c>
      <c r="N70" s="4">
        <f>IF($A70="","",IF($K70="Cancelado","No aplica",IF(OR($B70="",$C70="",$I70="",$J70="",$K70="",NOT(ISNUMBER($D70)),NOT(ISNUMBER($E70)),NOT(ISNUMBER($F70)),NOT(ISNUMBER($G70)),NOT(ISNUMBER($H70)),NOT(ISNUMBER($L70))),"Completar datos",IF(OR($D70&lt;'Parámetros'!$B$4,$D70&gt;'Parámetros'!$B$5,$E70&lt;'Parámetros'!$B$6,$L70&gt;($D70+'Parámetros'!$B$7),$F70&lt;'Parámetros'!$B$8,$F70&gt;'Parámetros'!$B$9,$G70&lt;'Parámetros'!$B$10,$G70&gt;'Parámetros'!$B$11,$H70&lt;0,$H70&gt;'Parámetros'!$B$12),"Comprobar límites",IF($M70&lt;&gt;"Disponible","Comprobar disponibilidad",IF(COUNTIFS($J$4:$J$103,$J70,$D$4:$D$103,$D70,$E$4:$E$103,"&lt;"&amp;MOD($L70,1),$L$4:$L$103,"&gt;"&amp;($D70+$E70),$K$4:$K$103,"&lt;&gt;Cancelado")&gt;1,"Comprobar solape","Asignación coherente"))))))</f>
        <v/>
      </c>
    </row>
    <row r="71" ht="31" customHeight="1">
      <c r="A71" s="13" t="n"/>
      <c r="B71" s="13" t="n"/>
      <c r="C71" s="13" t="n"/>
      <c r="D71" s="30" t="n"/>
      <c r="E71" s="31" t="n"/>
      <c r="F71" s="32" t="n"/>
      <c r="G71" s="33" t="n"/>
      <c r="H71" s="34" t="n"/>
      <c r="I71" s="13" t="n"/>
      <c r="J71" s="13" t="n"/>
      <c r="K71" s="19" t="n"/>
      <c r="L71" s="21">
        <f>IF($A71="","",IF(OR(NOT(ISNUMBER($D71)),NOT(ISNUMBER($E71)),NOT(ISNUMBER($F71))),"",IFERROR($D71+$E71+$F71/24,"")))</f>
        <v/>
      </c>
      <c r="M71" s="6">
        <f>IF($A71="","",IF($K71="Cancelado","No aplica",IF(OR($I71="",$J71="",NOT(ISNUMBER($D71)),NOT(ISNUMBER($E71)),NOT(ISNUMBER($F71)),NOT(ISNUMBER($G71)),NOT(ISNUMBER($L71))),"Revisar datos",IF(COUNTIFS(Conductores!$A$4:$A$103,$J71,Conductores!$B$4:$B$103,$I71,Conductores!$C$4:$C$103,$D71,Conductores!$D$4:$D$103,"&lt;="&amp;$E71,Conductores!$E$4:$E$103,"&gt;="&amp;MOD($L71,1),Conductores!$F$4:$F$103,"&gt;="&amp;$G71,Conductores!$G$4:$G$103,"Disponible")&gt;0,"Disponible","Revisar disponibilidad"))))</f>
        <v/>
      </c>
      <c r="N71" s="6">
        <f>IF($A71="","",IF($K71="Cancelado","No aplica",IF(OR($B71="",$C71="",$I71="",$J71="",$K71="",NOT(ISNUMBER($D71)),NOT(ISNUMBER($E71)),NOT(ISNUMBER($F71)),NOT(ISNUMBER($G71)),NOT(ISNUMBER($H71)),NOT(ISNUMBER($L71))),"Completar datos",IF(OR($D71&lt;'Parámetros'!$B$4,$D71&gt;'Parámetros'!$B$5,$E71&lt;'Parámetros'!$B$6,$L71&gt;($D71+'Parámetros'!$B$7),$F71&lt;'Parámetros'!$B$8,$F71&gt;'Parámetros'!$B$9,$G71&lt;'Parámetros'!$B$10,$G71&gt;'Parámetros'!$B$11,$H71&lt;0,$H71&gt;'Parámetros'!$B$12),"Comprobar límites",IF($M71&lt;&gt;"Disponible","Comprobar disponibilidad",IF(COUNTIFS($J$4:$J$103,$J71,$D$4:$D$103,$D71,$E$4:$E$103,"&lt;"&amp;MOD($L71,1),$L$4:$L$103,"&gt;"&amp;($D71+$E71),$K$4:$K$103,"&lt;&gt;Cancelado")&gt;1,"Comprobar solape","Asignación coherente"))))))</f>
        <v/>
      </c>
    </row>
    <row r="72" ht="31" customHeight="1">
      <c r="A72" s="13" t="n"/>
      <c r="B72" s="13" t="n"/>
      <c r="C72" s="13" t="n"/>
      <c r="D72" s="30" t="n"/>
      <c r="E72" s="31" t="n"/>
      <c r="F72" s="32" t="n"/>
      <c r="G72" s="33" t="n"/>
      <c r="H72" s="34" t="n"/>
      <c r="I72" s="13" t="n"/>
      <c r="J72" s="13" t="n"/>
      <c r="K72" s="19" t="n"/>
      <c r="L72" s="20">
        <f>IF($A72="","",IF(OR(NOT(ISNUMBER($D72)),NOT(ISNUMBER($E72)),NOT(ISNUMBER($F72))),"",IFERROR($D72+$E72+$F72/24,"")))</f>
        <v/>
      </c>
      <c r="M72" s="4">
        <f>IF($A72="","",IF($K72="Cancelado","No aplica",IF(OR($I72="",$J72="",NOT(ISNUMBER($D72)),NOT(ISNUMBER($E72)),NOT(ISNUMBER($F72)),NOT(ISNUMBER($G72)),NOT(ISNUMBER($L72))),"Revisar datos",IF(COUNTIFS(Conductores!$A$4:$A$103,$J72,Conductores!$B$4:$B$103,$I72,Conductores!$C$4:$C$103,$D72,Conductores!$D$4:$D$103,"&lt;="&amp;$E72,Conductores!$E$4:$E$103,"&gt;="&amp;MOD($L72,1),Conductores!$F$4:$F$103,"&gt;="&amp;$G72,Conductores!$G$4:$G$103,"Disponible")&gt;0,"Disponible","Revisar disponibilidad"))))</f>
        <v/>
      </c>
      <c r="N72" s="4">
        <f>IF($A72="","",IF($K72="Cancelado","No aplica",IF(OR($B72="",$C72="",$I72="",$J72="",$K72="",NOT(ISNUMBER($D72)),NOT(ISNUMBER($E72)),NOT(ISNUMBER($F72)),NOT(ISNUMBER($G72)),NOT(ISNUMBER($H72)),NOT(ISNUMBER($L72))),"Completar datos",IF(OR($D72&lt;'Parámetros'!$B$4,$D72&gt;'Parámetros'!$B$5,$E72&lt;'Parámetros'!$B$6,$L72&gt;($D72+'Parámetros'!$B$7),$F72&lt;'Parámetros'!$B$8,$F72&gt;'Parámetros'!$B$9,$G72&lt;'Parámetros'!$B$10,$G72&gt;'Parámetros'!$B$11,$H72&lt;0,$H72&gt;'Parámetros'!$B$12),"Comprobar límites",IF($M72&lt;&gt;"Disponible","Comprobar disponibilidad",IF(COUNTIFS($J$4:$J$103,$J72,$D$4:$D$103,$D72,$E$4:$E$103,"&lt;"&amp;MOD($L72,1),$L$4:$L$103,"&gt;"&amp;($D72+$E72),$K$4:$K$103,"&lt;&gt;Cancelado")&gt;1,"Comprobar solape","Asignación coherente"))))))</f>
        <v/>
      </c>
    </row>
    <row r="73" ht="31" customHeight="1">
      <c r="A73" s="13" t="n"/>
      <c r="B73" s="13" t="n"/>
      <c r="C73" s="13" t="n"/>
      <c r="D73" s="30" t="n"/>
      <c r="E73" s="31" t="n"/>
      <c r="F73" s="32" t="n"/>
      <c r="G73" s="33" t="n"/>
      <c r="H73" s="34" t="n"/>
      <c r="I73" s="13" t="n"/>
      <c r="J73" s="13" t="n"/>
      <c r="K73" s="19" t="n"/>
      <c r="L73" s="21">
        <f>IF($A73="","",IF(OR(NOT(ISNUMBER($D73)),NOT(ISNUMBER($E73)),NOT(ISNUMBER($F73))),"",IFERROR($D73+$E73+$F73/24,"")))</f>
        <v/>
      </c>
      <c r="M73" s="6">
        <f>IF($A73="","",IF($K73="Cancelado","No aplica",IF(OR($I73="",$J73="",NOT(ISNUMBER($D73)),NOT(ISNUMBER($E73)),NOT(ISNUMBER($F73)),NOT(ISNUMBER($G73)),NOT(ISNUMBER($L73))),"Revisar datos",IF(COUNTIFS(Conductores!$A$4:$A$103,$J73,Conductores!$B$4:$B$103,$I73,Conductores!$C$4:$C$103,$D73,Conductores!$D$4:$D$103,"&lt;="&amp;$E73,Conductores!$E$4:$E$103,"&gt;="&amp;MOD($L73,1),Conductores!$F$4:$F$103,"&gt;="&amp;$G73,Conductores!$G$4:$G$103,"Disponible")&gt;0,"Disponible","Revisar disponibilidad"))))</f>
        <v/>
      </c>
      <c r="N73" s="6">
        <f>IF($A73="","",IF($K73="Cancelado","No aplica",IF(OR($B73="",$C73="",$I73="",$J73="",$K73="",NOT(ISNUMBER($D73)),NOT(ISNUMBER($E73)),NOT(ISNUMBER($F73)),NOT(ISNUMBER($G73)),NOT(ISNUMBER($H73)),NOT(ISNUMBER($L73))),"Completar datos",IF(OR($D73&lt;'Parámetros'!$B$4,$D73&gt;'Parámetros'!$B$5,$E73&lt;'Parámetros'!$B$6,$L73&gt;($D73+'Parámetros'!$B$7),$F73&lt;'Parámetros'!$B$8,$F73&gt;'Parámetros'!$B$9,$G73&lt;'Parámetros'!$B$10,$G73&gt;'Parámetros'!$B$11,$H73&lt;0,$H73&gt;'Parámetros'!$B$12),"Comprobar límites",IF($M73&lt;&gt;"Disponible","Comprobar disponibilidad",IF(COUNTIFS($J$4:$J$103,$J73,$D$4:$D$103,$D73,$E$4:$E$103,"&lt;"&amp;MOD($L73,1),$L$4:$L$103,"&gt;"&amp;($D73+$E73),$K$4:$K$103,"&lt;&gt;Cancelado")&gt;1,"Comprobar solape","Asignación coherente"))))))</f>
        <v/>
      </c>
    </row>
    <row r="74" ht="31" customHeight="1">
      <c r="A74" s="13" t="n"/>
      <c r="B74" s="13" t="n"/>
      <c r="C74" s="13" t="n"/>
      <c r="D74" s="30" t="n"/>
      <c r="E74" s="31" t="n"/>
      <c r="F74" s="32" t="n"/>
      <c r="G74" s="33" t="n"/>
      <c r="H74" s="34" t="n"/>
      <c r="I74" s="13" t="n"/>
      <c r="J74" s="13" t="n"/>
      <c r="K74" s="19" t="n"/>
      <c r="L74" s="20">
        <f>IF($A74="","",IF(OR(NOT(ISNUMBER($D74)),NOT(ISNUMBER($E74)),NOT(ISNUMBER($F74))),"",IFERROR($D74+$E74+$F74/24,"")))</f>
        <v/>
      </c>
      <c r="M74" s="4">
        <f>IF($A74="","",IF($K74="Cancelado","No aplica",IF(OR($I74="",$J74="",NOT(ISNUMBER($D74)),NOT(ISNUMBER($E74)),NOT(ISNUMBER($F74)),NOT(ISNUMBER($G74)),NOT(ISNUMBER($L74))),"Revisar datos",IF(COUNTIFS(Conductores!$A$4:$A$103,$J74,Conductores!$B$4:$B$103,$I74,Conductores!$C$4:$C$103,$D74,Conductores!$D$4:$D$103,"&lt;="&amp;$E74,Conductores!$E$4:$E$103,"&gt;="&amp;MOD($L74,1),Conductores!$F$4:$F$103,"&gt;="&amp;$G74,Conductores!$G$4:$G$103,"Disponible")&gt;0,"Disponible","Revisar disponibilidad"))))</f>
        <v/>
      </c>
      <c r="N74" s="4">
        <f>IF($A74="","",IF($K74="Cancelado","No aplica",IF(OR($B74="",$C74="",$I74="",$J74="",$K74="",NOT(ISNUMBER($D74)),NOT(ISNUMBER($E74)),NOT(ISNUMBER($F74)),NOT(ISNUMBER($G74)),NOT(ISNUMBER($H74)),NOT(ISNUMBER($L74))),"Completar datos",IF(OR($D74&lt;'Parámetros'!$B$4,$D74&gt;'Parámetros'!$B$5,$E74&lt;'Parámetros'!$B$6,$L74&gt;($D74+'Parámetros'!$B$7),$F74&lt;'Parámetros'!$B$8,$F74&gt;'Parámetros'!$B$9,$G74&lt;'Parámetros'!$B$10,$G74&gt;'Parámetros'!$B$11,$H74&lt;0,$H74&gt;'Parámetros'!$B$12),"Comprobar límites",IF($M74&lt;&gt;"Disponible","Comprobar disponibilidad",IF(COUNTIFS($J$4:$J$103,$J74,$D$4:$D$103,$D74,$E$4:$E$103,"&lt;"&amp;MOD($L74,1),$L$4:$L$103,"&gt;"&amp;($D74+$E74),$K$4:$K$103,"&lt;&gt;Cancelado")&gt;1,"Comprobar solape","Asignación coherente"))))))</f>
        <v/>
      </c>
    </row>
    <row r="75" ht="31" customHeight="1">
      <c r="A75" s="13" t="n"/>
      <c r="B75" s="13" t="n"/>
      <c r="C75" s="13" t="n"/>
      <c r="D75" s="30" t="n"/>
      <c r="E75" s="31" t="n"/>
      <c r="F75" s="32" t="n"/>
      <c r="G75" s="33" t="n"/>
      <c r="H75" s="34" t="n"/>
      <c r="I75" s="13" t="n"/>
      <c r="J75" s="13" t="n"/>
      <c r="K75" s="19" t="n"/>
      <c r="L75" s="21">
        <f>IF($A75="","",IF(OR(NOT(ISNUMBER($D75)),NOT(ISNUMBER($E75)),NOT(ISNUMBER($F75))),"",IFERROR($D75+$E75+$F75/24,"")))</f>
        <v/>
      </c>
      <c r="M75" s="6">
        <f>IF($A75="","",IF($K75="Cancelado","No aplica",IF(OR($I75="",$J75="",NOT(ISNUMBER($D75)),NOT(ISNUMBER($E75)),NOT(ISNUMBER($F75)),NOT(ISNUMBER($G75)),NOT(ISNUMBER($L75))),"Revisar datos",IF(COUNTIFS(Conductores!$A$4:$A$103,$J75,Conductores!$B$4:$B$103,$I75,Conductores!$C$4:$C$103,$D75,Conductores!$D$4:$D$103,"&lt;="&amp;$E75,Conductores!$E$4:$E$103,"&gt;="&amp;MOD($L75,1),Conductores!$F$4:$F$103,"&gt;="&amp;$G75,Conductores!$G$4:$G$103,"Disponible")&gt;0,"Disponible","Revisar disponibilidad"))))</f>
        <v/>
      </c>
      <c r="N75" s="6">
        <f>IF($A75="","",IF($K75="Cancelado","No aplica",IF(OR($B75="",$C75="",$I75="",$J75="",$K75="",NOT(ISNUMBER($D75)),NOT(ISNUMBER($E75)),NOT(ISNUMBER($F75)),NOT(ISNUMBER($G75)),NOT(ISNUMBER($H75)),NOT(ISNUMBER($L75))),"Completar datos",IF(OR($D75&lt;'Parámetros'!$B$4,$D75&gt;'Parámetros'!$B$5,$E75&lt;'Parámetros'!$B$6,$L75&gt;($D75+'Parámetros'!$B$7),$F75&lt;'Parámetros'!$B$8,$F75&gt;'Parámetros'!$B$9,$G75&lt;'Parámetros'!$B$10,$G75&gt;'Parámetros'!$B$11,$H75&lt;0,$H75&gt;'Parámetros'!$B$12),"Comprobar límites",IF($M75&lt;&gt;"Disponible","Comprobar disponibilidad",IF(COUNTIFS($J$4:$J$103,$J75,$D$4:$D$103,$D75,$E$4:$E$103,"&lt;"&amp;MOD($L75,1),$L$4:$L$103,"&gt;"&amp;($D75+$E75),$K$4:$K$103,"&lt;&gt;Cancelado")&gt;1,"Comprobar solape","Asignación coherente"))))))</f>
        <v/>
      </c>
    </row>
    <row r="76" ht="31" customHeight="1">
      <c r="A76" s="13" t="n"/>
      <c r="B76" s="13" t="n"/>
      <c r="C76" s="13" t="n"/>
      <c r="D76" s="30" t="n"/>
      <c r="E76" s="31" t="n"/>
      <c r="F76" s="32" t="n"/>
      <c r="G76" s="33" t="n"/>
      <c r="H76" s="34" t="n"/>
      <c r="I76" s="13" t="n"/>
      <c r="J76" s="13" t="n"/>
      <c r="K76" s="19" t="n"/>
      <c r="L76" s="20">
        <f>IF($A76="","",IF(OR(NOT(ISNUMBER($D76)),NOT(ISNUMBER($E76)),NOT(ISNUMBER($F76))),"",IFERROR($D76+$E76+$F76/24,"")))</f>
        <v/>
      </c>
      <c r="M76" s="4">
        <f>IF($A76="","",IF($K76="Cancelado","No aplica",IF(OR($I76="",$J76="",NOT(ISNUMBER($D76)),NOT(ISNUMBER($E76)),NOT(ISNUMBER($F76)),NOT(ISNUMBER($G76)),NOT(ISNUMBER($L76))),"Revisar datos",IF(COUNTIFS(Conductores!$A$4:$A$103,$J76,Conductores!$B$4:$B$103,$I76,Conductores!$C$4:$C$103,$D76,Conductores!$D$4:$D$103,"&lt;="&amp;$E76,Conductores!$E$4:$E$103,"&gt;="&amp;MOD($L76,1),Conductores!$F$4:$F$103,"&gt;="&amp;$G76,Conductores!$G$4:$G$103,"Disponible")&gt;0,"Disponible","Revisar disponibilidad"))))</f>
        <v/>
      </c>
      <c r="N76" s="4">
        <f>IF($A76="","",IF($K76="Cancelado","No aplica",IF(OR($B76="",$C76="",$I76="",$J76="",$K76="",NOT(ISNUMBER($D76)),NOT(ISNUMBER($E76)),NOT(ISNUMBER($F76)),NOT(ISNUMBER($G76)),NOT(ISNUMBER($H76)),NOT(ISNUMBER($L76))),"Completar datos",IF(OR($D76&lt;'Parámetros'!$B$4,$D76&gt;'Parámetros'!$B$5,$E76&lt;'Parámetros'!$B$6,$L76&gt;($D76+'Parámetros'!$B$7),$F76&lt;'Parámetros'!$B$8,$F76&gt;'Parámetros'!$B$9,$G76&lt;'Parámetros'!$B$10,$G76&gt;'Parámetros'!$B$11,$H76&lt;0,$H76&gt;'Parámetros'!$B$12),"Comprobar límites",IF($M76&lt;&gt;"Disponible","Comprobar disponibilidad",IF(COUNTIFS($J$4:$J$103,$J76,$D$4:$D$103,$D76,$E$4:$E$103,"&lt;"&amp;MOD($L76,1),$L$4:$L$103,"&gt;"&amp;($D76+$E76),$K$4:$K$103,"&lt;&gt;Cancelado")&gt;1,"Comprobar solape","Asignación coherente"))))))</f>
        <v/>
      </c>
    </row>
    <row r="77" ht="31" customHeight="1">
      <c r="A77" s="13" t="n"/>
      <c r="B77" s="13" t="n"/>
      <c r="C77" s="13" t="n"/>
      <c r="D77" s="30" t="n"/>
      <c r="E77" s="31" t="n"/>
      <c r="F77" s="32" t="n"/>
      <c r="G77" s="33" t="n"/>
      <c r="H77" s="34" t="n"/>
      <c r="I77" s="13" t="n"/>
      <c r="J77" s="13" t="n"/>
      <c r="K77" s="19" t="n"/>
      <c r="L77" s="21">
        <f>IF($A77="","",IF(OR(NOT(ISNUMBER($D77)),NOT(ISNUMBER($E77)),NOT(ISNUMBER($F77))),"",IFERROR($D77+$E77+$F77/24,"")))</f>
        <v/>
      </c>
      <c r="M77" s="6">
        <f>IF($A77="","",IF($K77="Cancelado","No aplica",IF(OR($I77="",$J77="",NOT(ISNUMBER($D77)),NOT(ISNUMBER($E77)),NOT(ISNUMBER($F77)),NOT(ISNUMBER($G77)),NOT(ISNUMBER($L77))),"Revisar datos",IF(COUNTIFS(Conductores!$A$4:$A$103,$J77,Conductores!$B$4:$B$103,$I77,Conductores!$C$4:$C$103,$D77,Conductores!$D$4:$D$103,"&lt;="&amp;$E77,Conductores!$E$4:$E$103,"&gt;="&amp;MOD($L77,1),Conductores!$F$4:$F$103,"&gt;="&amp;$G77,Conductores!$G$4:$G$103,"Disponible")&gt;0,"Disponible","Revisar disponibilidad"))))</f>
        <v/>
      </c>
      <c r="N77" s="6">
        <f>IF($A77="","",IF($K77="Cancelado","No aplica",IF(OR($B77="",$C77="",$I77="",$J77="",$K77="",NOT(ISNUMBER($D77)),NOT(ISNUMBER($E77)),NOT(ISNUMBER($F77)),NOT(ISNUMBER($G77)),NOT(ISNUMBER($H77)),NOT(ISNUMBER($L77))),"Completar datos",IF(OR($D77&lt;'Parámetros'!$B$4,$D77&gt;'Parámetros'!$B$5,$E77&lt;'Parámetros'!$B$6,$L77&gt;($D77+'Parámetros'!$B$7),$F77&lt;'Parámetros'!$B$8,$F77&gt;'Parámetros'!$B$9,$G77&lt;'Parámetros'!$B$10,$G77&gt;'Parámetros'!$B$11,$H77&lt;0,$H77&gt;'Parámetros'!$B$12),"Comprobar límites",IF($M77&lt;&gt;"Disponible","Comprobar disponibilidad",IF(COUNTIFS($J$4:$J$103,$J77,$D$4:$D$103,$D77,$E$4:$E$103,"&lt;"&amp;MOD($L77,1),$L$4:$L$103,"&gt;"&amp;($D77+$E77),$K$4:$K$103,"&lt;&gt;Cancelado")&gt;1,"Comprobar solape","Asignación coherente"))))))</f>
        <v/>
      </c>
    </row>
    <row r="78" ht="31" customHeight="1">
      <c r="A78" s="13" t="n"/>
      <c r="B78" s="13" t="n"/>
      <c r="C78" s="13" t="n"/>
      <c r="D78" s="30" t="n"/>
      <c r="E78" s="31" t="n"/>
      <c r="F78" s="32" t="n"/>
      <c r="G78" s="33" t="n"/>
      <c r="H78" s="34" t="n"/>
      <c r="I78" s="13" t="n"/>
      <c r="J78" s="13" t="n"/>
      <c r="K78" s="19" t="n"/>
      <c r="L78" s="20">
        <f>IF($A78="","",IF(OR(NOT(ISNUMBER($D78)),NOT(ISNUMBER($E78)),NOT(ISNUMBER($F78))),"",IFERROR($D78+$E78+$F78/24,"")))</f>
        <v/>
      </c>
      <c r="M78" s="4">
        <f>IF($A78="","",IF($K78="Cancelado","No aplica",IF(OR($I78="",$J78="",NOT(ISNUMBER($D78)),NOT(ISNUMBER($E78)),NOT(ISNUMBER($F78)),NOT(ISNUMBER($G78)),NOT(ISNUMBER($L78))),"Revisar datos",IF(COUNTIFS(Conductores!$A$4:$A$103,$J78,Conductores!$B$4:$B$103,$I78,Conductores!$C$4:$C$103,$D78,Conductores!$D$4:$D$103,"&lt;="&amp;$E78,Conductores!$E$4:$E$103,"&gt;="&amp;MOD($L78,1),Conductores!$F$4:$F$103,"&gt;="&amp;$G78,Conductores!$G$4:$G$103,"Disponible")&gt;0,"Disponible","Revisar disponibilidad"))))</f>
        <v/>
      </c>
      <c r="N78" s="4">
        <f>IF($A78="","",IF($K78="Cancelado","No aplica",IF(OR($B78="",$C78="",$I78="",$J78="",$K78="",NOT(ISNUMBER($D78)),NOT(ISNUMBER($E78)),NOT(ISNUMBER($F78)),NOT(ISNUMBER($G78)),NOT(ISNUMBER($H78)),NOT(ISNUMBER($L78))),"Completar datos",IF(OR($D78&lt;'Parámetros'!$B$4,$D78&gt;'Parámetros'!$B$5,$E78&lt;'Parámetros'!$B$6,$L78&gt;($D78+'Parámetros'!$B$7),$F78&lt;'Parámetros'!$B$8,$F78&gt;'Parámetros'!$B$9,$G78&lt;'Parámetros'!$B$10,$G78&gt;'Parámetros'!$B$11,$H78&lt;0,$H78&gt;'Parámetros'!$B$12),"Comprobar límites",IF($M78&lt;&gt;"Disponible","Comprobar disponibilidad",IF(COUNTIFS($J$4:$J$103,$J78,$D$4:$D$103,$D78,$E$4:$E$103,"&lt;"&amp;MOD($L78,1),$L$4:$L$103,"&gt;"&amp;($D78+$E78),$K$4:$K$103,"&lt;&gt;Cancelado")&gt;1,"Comprobar solape","Asignación coherente"))))))</f>
        <v/>
      </c>
    </row>
    <row r="79" ht="31" customHeight="1">
      <c r="A79" s="13" t="n"/>
      <c r="B79" s="13" t="n"/>
      <c r="C79" s="13" t="n"/>
      <c r="D79" s="30" t="n"/>
      <c r="E79" s="31" t="n"/>
      <c r="F79" s="32" t="n"/>
      <c r="G79" s="33" t="n"/>
      <c r="H79" s="34" t="n"/>
      <c r="I79" s="13" t="n"/>
      <c r="J79" s="13" t="n"/>
      <c r="K79" s="19" t="n"/>
      <c r="L79" s="21">
        <f>IF($A79="","",IF(OR(NOT(ISNUMBER($D79)),NOT(ISNUMBER($E79)),NOT(ISNUMBER($F79))),"",IFERROR($D79+$E79+$F79/24,"")))</f>
        <v/>
      </c>
      <c r="M79" s="6">
        <f>IF($A79="","",IF($K79="Cancelado","No aplica",IF(OR($I79="",$J79="",NOT(ISNUMBER($D79)),NOT(ISNUMBER($E79)),NOT(ISNUMBER($F79)),NOT(ISNUMBER($G79)),NOT(ISNUMBER($L79))),"Revisar datos",IF(COUNTIFS(Conductores!$A$4:$A$103,$J79,Conductores!$B$4:$B$103,$I79,Conductores!$C$4:$C$103,$D79,Conductores!$D$4:$D$103,"&lt;="&amp;$E79,Conductores!$E$4:$E$103,"&gt;="&amp;MOD($L79,1),Conductores!$F$4:$F$103,"&gt;="&amp;$G79,Conductores!$G$4:$G$103,"Disponible")&gt;0,"Disponible","Revisar disponibilidad"))))</f>
        <v/>
      </c>
      <c r="N79" s="6">
        <f>IF($A79="","",IF($K79="Cancelado","No aplica",IF(OR($B79="",$C79="",$I79="",$J79="",$K79="",NOT(ISNUMBER($D79)),NOT(ISNUMBER($E79)),NOT(ISNUMBER($F79)),NOT(ISNUMBER($G79)),NOT(ISNUMBER($H79)),NOT(ISNUMBER($L79))),"Completar datos",IF(OR($D79&lt;'Parámetros'!$B$4,$D79&gt;'Parámetros'!$B$5,$E79&lt;'Parámetros'!$B$6,$L79&gt;($D79+'Parámetros'!$B$7),$F79&lt;'Parámetros'!$B$8,$F79&gt;'Parámetros'!$B$9,$G79&lt;'Parámetros'!$B$10,$G79&gt;'Parámetros'!$B$11,$H79&lt;0,$H79&gt;'Parámetros'!$B$12),"Comprobar límites",IF($M79&lt;&gt;"Disponible","Comprobar disponibilidad",IF(COUNTIFS($J$4:$J$103,$J79,$D$4:$D$103,$D79,$E$4:$E$103,"&lt;"&amp;MOD($L79,1),$L$4:$L$103,"&gt;"&amp;($D79+$E79),$K$4:$K$103,"&lt;&gt;Cancelado")&gt;1,"Comprobar solape","Asignación coherente"))))))</f>
        <v/>
      </c>
    </row>
    <row r="80" ht="31" customHeight="1">
      <c r="A80" s="13" t="n"/>
      <c r="B80" s="13" t="n"/>
      <c r="C80" s="13" t="n"/>
      <c r="D80" s="30" t="n"/>
      <c r="E80" s="31" t="n"/>
      <c r="F80" s="32" t="n"/>
      <c r="G80" s="33" t="n"/>
      <c r="H80" s="34" t="n"/>
      <c r="I80" s="13" t="n"/>
      <c r="J80" s="13" t="n"/>
      <c r="K80" s="19" t="n"/>
      <c r="L80" s="20">
        <f>IF($A80="","",IF(OR(NOT(ISNUMBER($D80)),NOT(ISNUMBER($E80)),NOT(ISNUMBER($F80))),"",IFERROR($D80+$E80+$F80/24,"")))</f>
        <v/>
      </c>
      <c r="M80" s="4">
        <f>IF($A80="","",IF($K80="Cancelado","No aplica",IF(OR($I80="",$J80="",NOT(ISNUMBER($D80)),NOT(ISNUMBER($E80)),NOT(ISNUMBER($F80)),NOT(ISNUMBER($G80)),NOT(ISNUMBER($L80))),"Revisar datos",IF(COUNTIFS(Conductores!$A$4:$A$103,$J80,Conductores!$B$4:$B$103,$I80,Conductores!$C$4:$C$103,$D80,Conductores!$D$4:$D$103,"&lt;="&amp;$E80,Conductores!$E$4:$E$103,"&gt;="&amp;MOD($L80,1),Conductores!$F$4:$F$103,"&gt;="&amp;$G80,Conductores!$G$4:$G$103,"Disponible")&gt;0,"Disponible","Revisar disponibilidad"))))</f>
        <v/>
      </c>
      <c r="N80" s="4">
        <f>IF($A80="","",IF($K80="Cancelado","No aplica",IF(OR($B80="",$C80="",$I80="",$J80="",$K80="",NOT(ISNUMBER($D80)),NOT(ISNUMBER($E80)),NOT(ISNUMBER($F80)),NOT(ISNUMBER($G80)),NOT(ISNUMBER($H80)),NOT(ISNUMBER($L80))),"Completar datos",IF(OR($D80&lt;'Parámetros'!$B$4,$D80&gt;'Parámetros'!$B$5,$E80&lt;'Parámetros'!$B$6,$L80&gt;($D80+'Parámetros'!$B$7),$F80&lt;'Parámetros'!$B$8,$F80&gt;'Parámetros'!$B$9,$G80&lt;'Parámetros'!$B$10,$G80&gt;'Parámetros'!$B$11,$H80&lt;0,$H80&gt;'Parámetros'!$B$12),"Comprobar límites",IF($M80&lt;&gt;"Disponible","Comprobar disponibilidad",IF(COUNTIFS($J$4:$J$103,$J80,$D$4:$D$103,$D80,$E$4:$E$103,"&lt;"&amp;MOD($L80,1),$L$4:$L$103,"&gt;"&amp;($D80+$E80),$K$4:$K$103,"&lt;&gt;Cancelado")&gt;1,"Comprobar solape","Asignación coherente"))))))</f>
        <v/>
      </c>
    </row>
    <row r="81" ht="31" customHeight="1">
      <c r="A81" s="13" t="n"/>
      <c r="B81" s="13" t="n"/>
      <c r="C81" s="13" t="n"/>
      <c r="D81" s="30" t="n"/>
      <c r="E81" s="31" t="n"/>
      <c r="F81" s="32" t="n"/>
      <c r="G81" s="33" t="n"/>
      <c r="H81" s="34" t="n"/>
      <c r="I81" s="13" t="n"/>
      <c r="J81" s="13" t="n"/>
      <c r="K81" s="19" t="n"/>
      <c r="L81" s="21">
        <f>IF($A81="","",IF(OR(NOT(ISNUMBER($D81)),NOT(ISNUMBER($E81)),NOT(ISNUMBER($F81))),"",IFERROR($D81+$E81+$F81/24,"")))</f>
        <v/>
      </c>
      <c r="M81" s="6">
        <f>IF($A81="","",IF($K81="Cancelado","No aplica",IF(OR($I81="",$J81="",NOT(ISNUMBER($D81)),NOT(ISNUMBER($E81)),NOT(ISNUMBER($F81)),NOT(ISNUMBER($G81)),NOT(ISNUMBER($L81))),"Revisar datos",IF(COUNTIFS(Conductores!$A$4:$A$103,$J81,Conductores!$B$4:$B$103,$I81,Conductores!$C$4:$C$103,$D81,Conductores!$D$4:$D$103,"&lt;="&amp;$E81,Conductores!$E$4:$E$103,"&gt;="&amp;MOD($L81,1),Conductores!$F$4:$F$103,"&gt;="&amp;$G81,Conductores!$G$4:$G$103,"Disponible")&gt;0,"Disponible","Revisar disponibilidad"))))</f>
        <v/>
      </c>
      <c r="N81" s="6">
        <f>IF($A81="","",IF($K81="Cancelado","No aplica",IF(OR($B81="",$C81="",$I81="",$J81="",$K81="",NOT(ISNUMBER($D81)),NOT(ISNUMBER($E81)),NOT(ISNUMBER($F81)),NOT(ISNUMBER($G81)),NOT(ISNUMBER($H81)),NOT(ISNUMBER($L81))),"Completar datos",IF(OR($D81&lt;'Parámetros'!$B$4,$D81&gt;'Parámetros'!$B$5,$E81&lt;'Parámetros'!$B$6,$L81&gt;($D81+'Parámetros'!$B$7),$F81&lt;'Parámetros'!$B$8,$F81&gt;'Parámetros'!$B$9,$G81&lt;'Parámetros'!$B$10,$G81&gt;'Parámetros'!$B$11,$H81&lt;0,$H81&gt;'Parámetros'!$B$12),"Comprobar límites",IF($M81&lt;&gt;"Disponible","Comprobar disponibilidad",IF(COUNTIFS($J$4:$J$103,$J81,$D$4:$D$103,$D81,$E$4:$E$103,"&lt;"&amp;MOD($L81,1),$L$4:$L$103,"&gt;"&amp;($D81+$E81),$K$4:$K$103,"&lt;&gt;Cancelado")&gt;1,"Comprobar solape","Asignación coherente"))))))</f>
        <v/>
      </c>
    </row>
    <row r="82" ht="31" customHeight="1">
      <c r="A82" s="13" t="n"/>
      <c r="B82" s="13" t="n"/>
      <c r="C82" s="13" t="n"/>
      <c r="D82" s="30" t="n"/>
      <c r="E82" s="31" t="n"/>
      <c r="F82" s="32" t="n"/>
      <c r="G82" s="33" t="n"/>
      <c r="H82" s="34" t="n"/>
      <c r="I82" s="13" t="n"/>
      <c r="J82" s="13" t="n"/>
      <c r="K82" s="19" t="n"/>
      <c r="L82" s="20">
        <f>IF($A82="","",IF(OR(NOT(ISNUMBER($D82)),NOT(ISNUMBER($E82)),NOT(ISNUMBER($F82))),"",IFERROR($D82+$E82+$F82/24,"")))</f>
        <v/>
      </c>
      <c r="M82" s="4">
        <f>IF($A82="","",IF($K82="Cancelado","No aplica",IF(OR($I82="",$J82="",NOT(ISNUMBER($D82)),NOT(ISNUMBER($E82)),NOT(ISNUMBER($F82)),NOT(ISNUMBER($G82)),NOT(ISNUMBER($L82))),"Revisar datos",IF(COUNTIFS(Conductores!$A$4:$A$103,$J82,Conductores!$B$4:$B$103,$I82,Conductores!$C$4:$C$103,$D82,Conductores!$D$4:$D$103,"&lt;="&amp;$E82,Conductores!$E$4:$E$103,"&gt;="&amp;MOD($L82,1),Conductores!$F$4:$F$103,"&gt;="&amp;$G82,Conductores!$G$4:$G$103,"Disponible")&gt;0,"Disponible","Revisar disponibilidad"))))</f>
        <v/>
      </c>
      <c r="N82" s="4">
        <f>IF($A82="","",IF($K82="Cancelado","No aplica",IF(OR($B82="",$C82="",$I82="",$J82="",$K82="",NOT(ISNUMBER($D82)),NOT(ISNUMBER($E82)),NOT(ISNUMBER($F82)),NOT(ISNUMBER($G82)),NOT(ISNUMBER($H82)),NOT(ISNUMBER($L82))),"Completar datos",IF(OR($D82&lt;'Parámetros'!$B$4,$D82&gt;'Parámetros'!$B$5,$E82&lt;'Parámetros'!$B$6,$L82&gt;($D82+'Parámetros'!$B$7),$F82&lt;'Parámetros'!$B$8,$F82&gt;'Parámetros'!$B$9,$G82&lt;'Parámetros'!$B$10,$G82&gt;'Parámetros'!$B$11,$H82&lt;0,$H82&gt;'Parámetros'!$B$12),"Comprobar límites",IF($M82&lt;&gt;"Disponible","Comprobar disponibilidad",IF(COUNTIFS($J$4:$J$103,$J82,$D$4:$D$103,$D82,$E$4:$E$103,"&lt;"&amp;MOD($L82,1),$L$4:$L$103,"&gt;"&amp;($D82+$E82),$K$4:$K$103,"&lt;&gt;Cancelado")&gt;1,"Comprobar solape","Asignación coherente"))))))</f>
        <v/>
      </c>
    </row>
    <row r="83" ht="31" customHeight="1">
      <c r="A83" s="13" t="n"/>
      <c r="B83" s="13" t="n"/>
      <c r="C83" s="13" t="n"/>
      <c r="D83" s="30" t="n"/>
      <c r="E83" s="31" t="n"/>
      <c r="F83" s="32" t="n"/>
      <c r="G83" s="33" t="n"/>
      <c r="H83" s="34" t="n"/>
      <c r="I83" s="13" t="n"/>
      <c r="J83" s="13" t="n"/>
      <c r="K83" s="19" t="n"/>
      <c r="L83" s="21">
        <f>IF($A83="","",IF(OR(NOT(ISNUMBER($D83)),NOT(ISNUMBER($E83)),NOT(ISNUMBER($F83))),"",IFERROR($D83+$E83+$F83/24,"")))</f>
        <v/>
      </c>
      <c r="M83" s="6">
        <f>IF($A83="","",IF($K83="Cancelado","No aplica",IF(OR($I83="",$J83="",NOT(ISNUMBER($D83)),NOT(ISNUMBER($E83)),NOT(ISNUMBER($F83)),NOT(ISNUMBER($G83)),NOT(ISNUMBER($L83))),"Revisar datos",IF(COUNTIFS(Conductores!$A$4:$A$103,$J83,Conductores!$B$4:$B$103,$I83,Conductores!$C$4:$C$103,$D83,Conductores!$D$4:$D$103,"&lt;="&amp;$E83,Conductores!$E$4:$E$103,"&gt;="&amp;MOD($L83,1),Conductores!$F$4:$F$103,"&gt;="&amp;$G83,Conductores!$G$4:$G$103,"Disponible")&gt;0,"Disponible","Revisar disponibilidad"))))</f>
        <v/>
      </c>
      <c r="N83" s="6">
        <f>IF($A83="","",IF($K83="Cancelado","No aplica",IF(OR($B83="",$C83="",$I83="",$J83="",$K83="",NOT(ISNUMBER($D83)),NOT(ISNUMBER($E83)),NOT(ISNUMBER($F83)),NOT(ISNUMBER($G83)),NOT(ISNUMBER($H83)),NOT(ISNUMBER($L83))),"Completar datos",IF(OR($D83&lt;'Parámetros'!$B$4,$D83&gt;'Parámetros'!$B$5,$E83&lt;'Parámetros'!$B$6,$L83&gt;($D83+'Parámetros'!$B$7),$F83&lt;'Parámetros'!$B$8,$F83&gt;'Parámetros'!$B$9,$G83&lt;'Parámetros'!$B$10,$G83&gt;'Parámetros'!$B$11,$H83&lt;0,$H83&gt;'Parámetros'!$B$12),"Comprobar límites",IF($M83&lt;&gt;"Disponible","Comprobar disponibilidad",IF(COUNTIFS($J$4:$J$103,$J83,$D$4:$D$103,$D83,$E$4:$E$103,"&lt;"&amp;MOD($L83,1),$L$4:$L$103,"&gt;"&amp;($D83+$E83),$K$4:$K$103,"&lt;&gt;Cancelado")&gt;1,"Comprobar solape","Asignación coherente"))))))</f>
        <v/>
      </c>
    </row>
    <row r="84" ht="31" customHeight="1">
      <c r="A84" s="13" t="n"/>
      <c r="B84" s="13" t="n"/>
      <c r="C84" s="13" t="n"/>
      <c r="D84" s="30" t="n"/>
      <c r="E84" s="31" t="n"/>
      <c r="F84" s="32" t="n"/>
      <c r="G84" s="33" t="n"/>
      <c r="H84" s="34" t="n"/>
      <c r="I84" s="13" t="n"/>
      <c r="J84" s="13" t="n"/>
      <c r="K84" s="19" t="n"/>
      <c r="L84" s="20">
        <f>IF($A84="","",IF(OR(NOT(ISNUMBER($D84)),NOT(ISNUMBER($E84)),NOT(ISNUMBER($F84))),"",IFERROR($D84+$E84+$F84/24,"")))</f>
        <v/>
      </c>
      <c r="M84" s="4">
        <f>IF($A84="","",IF($K84="Cancelado","No aplica",IF(OR($I84="",$J84="",NOT(ISNUMBER($D84)),NOT(ISNUMBER($E84)),NOT(ISNUMBER($F84)),NOT(ISNUMBER($G84)),NOT(ISNUMBER($L84))),"Revisar datos",IF(COUNTIFS(Conductores!$A$4:$A$103,$J84,Conductores!$B$4:$B$103,$I84,Conductores!$C$4:$C$103,$D84,Conductores!$D$4:$D$103,"&lt;="&amp;$E84,Conductores!$E$4:$E$103,"&gt;="&amp;MOD($L84,1),Conductores!$F$4:$F$103,"&gt;="&amp;$G84,Conductores!$G$4:$G$103,"Disponible")&gt;0,"Disponible","Revisar disponibilidad"))))</f>
        <v/>
      </c>
      <c r="N84" s="4">
        <f>IF($A84="","",IF($K84="Cancelado","No aplica",IF(OR($B84="",$C84="",$I84="",$J84="",$K84="",NOT(ISNUMBER($D84)),NOT(ISNUMBER($E84)),NOT(ISNUMBER($F84)),NOT(ISNUMBER($G84)),NOT(ISNUMBER($H84)),NOT(ISNUMBER($L84))),"Completar datos",IF(OR($D84&lt;'Parámetros'!$B$4,$D84&gt;'Parámetros'!$B$5,$E84&lt;'Parámetros'!$B$6,$L84&gt;($D84+'Parámetros'!$B$7),$F84&lt;'Parámetros'!$B$8,$F84&gt;'Parámetros'!$B$9,$G84&lt;'Parámetros'!$B$10,$G84&gt;'Parámetros'!$B$11,$H84&lt;0,$H84&gt;'Parámetros'!$B$12),"Comprobar límites",IF($M84&lt;&gt;"Disponible","Comprobar disponibilidad",IF(COUNTIFS($J$4:$J$103,$J84,$D$4:$D$103,$D84,$E$4:$E$103,"&lt;"&amp;MOD($L84,1),$L$4:$L$103,"&gt;"&amp;($D84+$E84),$K$4:$K$103,"&lt;&gt;Cancelado")&gt;1,"Comprobar solape","Asignación coherente"))))))</f>
        <v/>
      </c>
    </row>
    <row r="85" ht="31" customHeight="1">
      <c r="A85" s="13" t="n"/>
      <c r="B85" s="13" t="n"/>
      <c r="C85" s="13" t="n"/>
      <c r="D85" s="30" t="n"/>
      <c r="E85" s="31" t="n"/>
      <c r="F85" s="32" t="n"/>
      <c r="G85" s="33" t="n"/>
      <c r="H85" s="34" t="n"/>
      <c r="I85" s="13" t="n"/>
      <c r="J85" s="13" t="n"/>
      <c r="K85" s="19" t="n"/>
      <c r="L85" s="21">
        <f>IF($A85="","",IF(OR(NOT(ISNUMBER($D85)),NOT(ISNUMBER($E85)),NOT(ISNUMBER($F85))),"",IFERROR($D85+$E85+$F85/24,"")))</f>
        <v/>
      </c>
      <c r="M85" s="6">
        <f>IF($A85="","",IF($K85="Cancelado","No aplica",IF(OR($I85="",$J85="",NOT(ISNUMBER($D85)),NOT(ISNUMBER($E85)),NOT(ISNUMBER($F85)),NOT(ISNUMBER($G85)),NOT(ISNUMBER($L85))),"Revisar datos",IF(COUNTIFS(Conductores!$A$4:$A$103,$J85,Conductores!$B$4:$B$103,$I85,Conductores!$C$4:$C$103,$D85,Conductores!$D$4:$D$103,"&lt;="&amp;$E85,Conductores!$E$4:$E$103,"&gt;="&amp;MOD($L85,1),Conductores!$F$4:$F$103,"&gt;="&amp;$G85,Conductores!$G$4:$G$103,"Disponible")&gt;0,"Disponible","Revisar disponibilidad"))))</f>
        <v/>
      </c>
      <c r="N85" s="6">
        <f>IF($A85="","",IF($K85="Cancelado","No aplica",IF(OR($B85="",$C85="",$I85="",$J85="",$K85="",NOT(ISNUMBER($D85)),NOT(ISNUMBER($E85)),NOT(ISNUMBER($F85)),NOT(ISNUMBER($G85)),NOT(ISNUMBER($H85)),NOT(ISNUMBER($L85))),"Completar datos",IF(OR($D85&lt;'Parámetros'!$B$4,$D85&gt;'Parámetros'!$B$5,$E85&lt;'Parámetros'!$B$6,$L85&gt;($D85+'Parámetros'!$B$7),$F85&lt;'Parámetros'!$B$8,$F85&gt;'Parámetros'!$B$9,$G85&lt;'Parámetros'!$B$10,$G85&gt;'Parámetros'!$B$11,$H85&lt;0,$H85&gt;'Parámetros'!$B$12),"Comprobar límites",IF($M85&lt;&gt;"Disponible","Comprobar disponibilidad",IF(COUNTIFS($J$4:$J$103,$J85,$D$4:$D$103,$D85,$E$4:$E$103,"&lt;"&amp;MOD($L85,1),$L$4:$L$103,"&gt;"&amp;($D85+$E85),$K$4:$K$103,"&lt;&gt;Cancelado")&gt;1,"Comprobar solape","Asignación coherente"))))))</f>
        <v/>
      </c>
    </row>
    <row r="86" ht="31" customHeight="1">
      <c r="A86" s="13" t="n"/>
      <c r="B86" s="13" t="n"/>
      <c r="C86" s="13" t="n"/>
      <c r="D86" s="30" t="n"/>
      <c r="E86" s="31" t="n"/>
      <c r="F86" s="32" t="n"/>
      <c r="G86" s="33" t="n"/>
      <c r="H86" s="34" t="n"/>
      <c r="I86" s="13" t="n"/>
      <c r="J86" s="13" t="n"/>
      <c r="K86" s="19" t="n"/>
      <c r="L86" s="20">
        <f>IF($A86="","",IF(OR(NOT(ISNUMBER($D86)),NOT(ISNUMBER($E86)),NOT(ISNUMBER($F86))),"",IFERROR($D86+$E86+$F86/24,"")))</f>
        <v/>
      </c>
      <c r="M86" s="4">
        <f>IF($A86="","",IF($K86="Cancelado","No aplica",IF(OR($I86="",$J86="",NOT(ISNUMBER($D86)),NOT(ISNUMBER($E86)),NOT(ISNUMBER($F86)),NOT(ISNUMBER($G86)),NOT(ISNUMBER($L86))),"Revisar datos",IF(COUNTIFS(Conductores!$A$4:$A$103,$J86,Conductores!$B$4:$B$103,$I86,Conductores!$C$4:$C$103,$D86,Conductores!$D$4:$D$103,"&lt;="&amp;$E86,Conductores!$E$4:$E$103,"&gt;="&amp;MOD($L86,1),Conductores!$F$4:$F$103,"&gt;="&amp;$G86,Conductores!$G$4:$G$103,"Disponible")&gt;0,"Disponible","Revisar disponibilidad"))))</f>
        <v/>
      </c>
      <c r="N86" s="4">
        <f>IF($A86="","",IF($K86="Cancelado","No aplica",IF(OR($B86="",$C86="",$I86="",$J86="",$K86="",NOT(ISNUMBER($D86)),NOT(ISNUMBER($E86)),NOT(ISNUMBER($F86)),NOT(ISNUMBER($G86)),NOT(ISNUMBER($H86)),NOT(ISNUMBER($L86))),"Completar datos",IF(OR($D86&lt;'Parámetros'!$B$4,$D86&gt;'Parámetros'!$B$5,$E86&lt;'Parámetros'!$B$6,$L86&gt;($D86+'Parámetros'!$B$7),$F86&lt;'Parámetros'!$B$8,$F86&gt;'Parámetros'!$B$9,$G86&lt;'Parámetros'!$B$10,$G86&gt;'Parámetros'!$B$11,$H86&lt;0,$H86&gt;'Parámetros'!$B$12),"Comprobar límites",IF($M86&lt;&gt;"Disponible","Comprobar disponibilidad",IF(COUNTIFS($J$4:$J$103,$J86,$D$4:$D$103,$D86,$E$4:$E$103,"&lt;"&amp;MOD($L86,1),$L$4:$L$103,"&gt;"&amp;($D86+$E86),$K$4:$K$103,"&lt;&gt;Cancelado")&gt;1,"Comprobar solape","Asignación coherente"))))))</f>
        <v/>
      </c>
    </row>
    <row r="87" ht="31" customHeight="1">
      <c r="A87" s="13" t="n"/>
      <c r="B87" s="13" t="n"/>
      <c r="C87" s="13" t="n"/>
      <c r="D87" s="30" t="n"/>
      <c r="E87" s="31" t="n"/>
      <c r="F87" s="32" t="n"/>
      <c r="G87" s="33" t="n"/>
      <c r="H87" s="34" t="n"/>
      <c r="I87" s="13" t="n"/>
      <c r="J87" s="13" t="n"/>
      <c r="K87" s="19" t="n"/>
      <c r="L87" s="21">
        <f>IF($A87="","",IF(OR(NOT(ISNUMBER($D87)),NOT(ISNUMBER($E87)),NOT(ISNUMBER($F87))),"",IFERROR($D87+$E87+$F87/24,"")))</f>
        <v/>
      </c>
      <c r="M87" s="6">
        <f>IF($A87="","",IF($K87="Cancelado","No aplica",IF(OR($I87="",$J87="",NOT(ISNUMBER($D87)),NOT(ISNUMBER($E87)),NOT(ISNUMBER($F87)),NOT(ISNUMBER($G87)),NOT(ISNUMBER($L87))),"Revisar datos",IF(COUNTIFS(Conductores!$A$4:$A$103,$J87,Conductores!$B$4:$B$103,$I87,Conductores!$C$4:$C$103,$D87,Conductores!$D$4:$D$103,"&lt;="&amp;$E87,Conductores!$E$4:$E$103,"&gt;="&amp;MOD($L87,1),Conductores!$F$4:$F$103,"&gt;="&amp;$G87,Conductores!$G$4:$G$103,"Disponible")&gt;0,"Disponible","Revisar disponibilidad"))))</f>
        <v/>
      </c>
      <c r="N87" s="6">
        <f>IF($A87="","",IF($K87="Cancelado","No aplica",IF(OR($B87="",$C87="",$I87="",$J87="",$K87="",NOT(ISNUMBER($D87)),NOT(ISNUMBER($E87)),NOT(ISNUMBER($F87)),NOT(ISNUMBER($G87)),NOT(ISNUMBER($H87)),NOT(ISNUMBER($L87))),"Completar datos",IF(OR($D87&lt;'Parámetros'!$B$4,$D87&gt;'Parámetros'!$B$5,$E87&lt;'Parámetros'!$B$6,$L87&gt;($D87+'Parámetros'!$B$7),$F87&lt;'Parámetros'!$B$8,$F87&gt;'Parámetros'!$B$9,$G87&lt;'Parámetros'!$B$10,$G87&gt;'Parámetros'!$B$11,$H87&lt;0,$H87&gt;'Parámetros'!$B$12),"Comprobar límites",IF($M87&lt;&gt;"Disponible","Comprobar disponibilidad",IF(COUNTIFS($J$4:$J$103,$J87,$D$4:$D$103,$D87,$E$4:$E$103,"&lt;"&amp;MOD($L87,1),$L$4:$L$103,"&gt;"&amp;($D87+$E87),$K$4:$K$103,"&lt;&gt;Cancelado")&gt;1,"Comprobar solape","Asignación coherente"))))))</f>
        <v/>
      </c>
    </row>
    <row r="88" ht="31" customHeight="1">
      <c r="A88" s="13" t="n"/>
      <c r="B88" s="13" t="n"/>
      <c r="C88" s="13" t="n"/>
      <c r="D88" s="30" t="n"/>
      <c r="E88" s="31" t="n"/>
      <c r="F88" s="32" t="n"/>
      <c r="G88" s="33" t="n"/>
      <c r="H88" s="34" t="n"/>
      <c r="I88" s="13" t="n"/>
      <c r="J88" s="13" t="n"/>
      <c r="K88" s="19" t="n"/>
      <c r="L88" s="20">
        <f>IF($A88="","",IF(OR(NOT(ISNUMBER($D88)),NOT(ISNUMBER($E88)),NOT(ISNUMBER($F88))),"",IFERROR($D88+$E88+$F88/24,"")))</f>
        <v/>
      </c>
      <c r="M88" s="4">
        <f>IF($A88="","",IF($K88="Cancelado","No aplica",IF(OR($I88="",$J88="",NOT(ISNUMBER($D88)),NOT(ISNUMBER($E88)),NOT(ISNUMBER($F88)),NOT(ISNUMBER($G88)),NOT(ISNUMBER($L88))),"Revisar datos",IF(COUNTIFS(Conductores!$A$4:$A$103,$J88,Conductores!$B$4:$B$103,$I88,Conductores!$C$4:$C$103,$D88,Conductores!$D$4:$D$103,"&lt;="&amp;$E88,Conductores!$E$4:$E$103,"&gt;="&amp;MOD($L88,1),Conductores!$F$4:$F$103,"&gt;="&amp;$G88,Conductores!$G$4:$G$103,"Disponible")&gt;0,"Disponible","Revisar disponibilidad"))))</f>
        <v/>
      </c>
      <c r="N88" s="4">
        <f>IF($A88="","",IF($K88="Cancelado","No aplica",IF(OR($B88="",$C88="",$I88="",$J88="",$K88="",NOT(ISNUMBER($D88)),NOT(ISNUMBER($E88)),NOT(ISNUMBER($F88)),NOT(ISNUMBER($G88)),NOT(ISNUMBER($H88)),NOT(ISNUMBER($L88))),"Completar datos",IF(OR($D88&lt;'Parámetros'!$B$4,$D88&gt;'Parámetros'!$B$5,$E88&lt;'Parámetros'!$B$6,$L88&gt;($D88+'Parámetros'!$B$7),$F88&lt;'Parámetros'!$B$8,$F88&gt;'Parámetros'!$B$9,$G88&lt;'Parámetros'!$B$10,$G88&gt;'Parámetros'!$B$11,$H88&lt;0,$H88&gt;'Parámetros'!$B$12),"Comprobar límites",IF($M88&lt;&gt;"Disponible","Comprobar disponibilidad",IF(COUNTIFS($J$4:$J$103,$J88,$D$4:$D$103,$D88,$E$4:$E$103,"&lt;"&amp;MOD($L88,1),$L$4:$L$103,"&gt;"&amp;($D88+$E88),$K$4:$K$103,"&lt;&gt;Cancelado")&gt;1,"Comprobar solape","Asignación coherente"))))))</f>
        <v/>
      </c>
    </row>
    <row r="89" ht="31" customHeight="1">
      <c r="A89" s="13" t="n"/>
      <c r="B89" s="13" t="n"/>
      <c r="C89" s="13" t="n"/>
      <c r="D89" s="30" t="n"/>
      <c r="E89" s="31" t="n"/>
      <c r="F89" s="32" t="n"/>
      <c r="G89" s="33" t="n"/>
      <c r="H89" s="34" t="n"/>
      <c r="I89" s="13" t="n"/>
      <c r="J89" s="13" t="n"/>
      <c r="K89" s="19" t="n"/>
      <c r="L89" s="21">
        <f>IF($A89="","",IF(OR(NOT(ISNUMBER($D89)),NOT(ISNUMBER($E89)),NOT(ISNUMBER($F89))),"",IFERROR($D89+$E89+$F89/24,"")))</f>
        <v/>
      </c>
      <c r="M89" s="6">
        <f>IF($A89="","",IF($K89="Cancelado","No aplica",IF(OR($I89="",$J89="",NOT(ISNUMBER($D89)),NOT(ISNUMBER($E89)),NOT(ISNUMBER($F89)),NOT(ISNUMBER($G89)),NOT(ISNUMBER($L89))),"Revisar datos",IF(COUNTIFS(Conductores!$A$4:$A$103,$J89,Conductores!$B$4:$B$103,$I89,Conductores!$C$4:$C$103,$D89,Conductores!$D$4:$D$103,"&lt;="&amp;$E89,Conductores!$E$4:$E$103,"&gt;="&amp;MOD($L89,1),Conductores!$F$4:$F$103,"&gt;="&amp;$G89,Conductores!$G$4:$G$103,"Disponible")&gt;0,"Disponible","Revisar disponibilidad"))))</f>
        <v/>
      </c>
      <c r="N89" s="6">
        <f>IF($A89="","",IF($K89="Cancelado","No aplica",IF(OR($B89="",$C89="",$I89="",$J89="",$K89="",NOT(ISNUMBER($D89)),NOT(ISNUMBER($E89)),NOT(ISNUMBER($F89)),NOT(ISNUMBER($G89)),NOT(ISNUMBER($H89)),NOT(ISNUMBER($L89))),"Completar datos",IF(OR($D89&lt;'Parámetros'!$B$4,$D89&gt;'Parámetros'!$B$5,$E89&lt;'Parámetros'!$B$6,$L89&gt;($D89+'Parámetros'!$B$7),$F89&lt;'Parámetros'!$B$8,$F89&gt;'Parámetros'!$B$9,$G89&lt;'Parámetros'!$B$10,$G89&gt;'Parámetros'!$B$11,$H89&lt;0,$H89&gt;'Parámetros'!$B$12),"Comprobar límites",IF($M89&lt;&gt;"Disponible","Comprobar disponibilidad",IF(COUNTIFS($J$4:$J$103,$J89,$D$4:$D$103,$D89,$E$4:$E$103,"&lt;"&amp;MOD($L89,1),$L$4:$L$103,"&gt;"&amp;($D89+$E89),$K$4:$K$103,"&lt;&gt;Cancelado")&gt;1,"Comprobar solape","Asignación coherente"))))))</f>
        <v/>
      </c>
    </row>
    <row r="90" ht="31" customHeight="1">
      <c r="A90" s="13" t="n"/>
      <c r="B90" s="13" t="n"/>
      <c r="C90" s="13" t="n"/>
      <c r="D90" s="30" t="n"/>
      <c r="E90" s="31" t="n"/>
      <c r="F90" s="32" t="n"/>
      <c r="G90" s="33" t="n"/>
      <c r="H90" s="34" t="n"/>
      <c r="I90" s="13" t="n"/>
      <c r="J90" s="13" t="n"/>
      <c r="K90" s="19" t="n"/>
      <c r="L90" s="20">
        <f>IF($A90="","",IF(OR(NOT(ISNUMBER($D90)),NOT(ISNUMBER($E90)),NOT(ISNUMBER($F90))),"",IFERROR($D90+$E90+$F90/24,"")))</f>
        <v/>
      </c>
      <c r="M90" s="4">
        <f>IF($A90="","",IF($K90="Cancelado","No aplica",IF(OR($I90="",$J90="",NOT(ISNUMBER($D90)),NOT(ISNUMBER($E90)),NOT(ISNUMBER($F90)),NOT(ISNUMBER($G90)),NOT(ISNUMBER($L90))),"Revisar datos",IF(COUNTIFS(Conductores!$A$4:$A$103,$J90,Conductores!$B$4:$B$103,$I90,Conductores!$C$4:$C$103,$D90,Conductores!$D$4:$D$103,"&lt;="&amp;$E90,Conductores!$E$4:$E$103,"&gt;="&amp;MOD($L90,1),Conductores!$F$4:$F$103,"&gt;="&amp;$G90,Conductores!$G$4:$G$103,"Disponible")&gt;0,"Disponible","Revisar disponibilidad"))))</f>
        <v/>
      </c>
      <c r="N90" s="4">
        <f>IF($A90="","",IF($K90="Cancelado","No aplica",IF(OR($B90="",$C90="",$I90="",$J90="",$K90="",NOT(ISNUMBER($D90)),NOT(ISNUMBER($E90)),NOT(ISNUMBER($F90)),NOT(ISNUMBER($G90)),NOT(ISNUMBER($H90)),NOT(ISNUMBER($L90))),"Completar datos",IF(OR($D90&lt;'Parámetros'!$B$4,$D90&gt;'Parámetros'!$B$5,$E90&lt;'Parámetros'!$B$6,$L90&gt;($D90+'Parámetros'!$B$7),$F90&lt;'Parámetros'!$B$8,$F90&gt;'Parámetros'!$B$9,$G90&lt;'Parámetros'!$B$10,$G90&gt;'Parámetros'!$B$11,$H90&lt;0,$H90&gt;'Parámetros'!$B$12),"Comprobar límites",IF($M90&lt;&gt;"Disponible","Comprobar disponibilidad",IF(COUNTIFS($J$4:$J$103,$J90,$D$4:$D$103,$D90,$E$4:$E$103,"&lt;"&amp;MOD($L90,1),$L$4:$L$103,"&gt;"&amp;($D90+$E90),$K$4:$K$103,"&lt;&gt;Cancelado")&gt;1,"Comprobar solape","Asignación coherente"))))))</f>
        <v/>
      </c>
    </row>
    <row r="91" ht="31" customHeight="1">
      <c r="A91" s="13" t="n"/>
      <c r="B91" s="13" t="n"/>
      <c r="C91" s="13" t="n"/>
      <c r="D91" s="30" t="n"/>
      <c r="E91" s="31" t="n"/>
      <c r="F91" s="32" t="n"/>
      <c r="G91" s="33" t="n"/>
      <c r="H91" s="34" t="n"/>
      <c r="I91" s="13" t="n"/>
      <c r="J91" s="13" t="n"/>
      <c r="K91" s="19" t="n"/>
      <c r="L91" s="21">
        <f>IF($A91="","",IF(OR(NOT(ISNUMBER($D91)),NOT(ISNUMBER($E91)),NOT(ISNUMBER($F91))),"",IFERROR($D91+$E91+$F91/24,"")))</f>
        <v/>
      </c>
      <c r="M91" s="6">
        <f>IF($A91="","",IF($K91="Cancelado","No aplica",IF(OR($I91="",$J91="",NOT(ISNUMBER($D91)),NOT(ISNUMBER($E91)),NOT(ISNUMBER($F91)),NOT(ISNUMBER($G91)),NOT(ISNUMBER($L91))),"Revisar datos",IF(COUNTIFS(Conductores!$A$4:$A$103,$J91,Conductores!$B$4:$B$103,$I91,Conductores!$C$4:$C$103,$D91,Conductores!$D$4:$D$103,"&lt;="&amp;$E91,Conductores!$E$4:$E$103,"&gt;="&amp;MOD($L91,1),Conductores!$F$4:$F$103,"&gt;="&amp;$G91,Conductores!$G$4:$G$103,"Disponible")&gt;0,"Disponible","Revisar disponibilidad"))))</f>
        <v/>
      </c>
      <c r="N91" s="6">
        <f>IF($A91="","",IF($K91="Cancelado","No aplica",IF(OR($B91="",$C91="",$I91="",$J91="",$K91="",NOT(ISNUMBER($D91)),NOT(ISNUMBER($E91)),NOT(ISNUMBER($F91)),NOT(ISNUMBER($G91)),NOT(ISNUMBER($H91)),NOT(ISNUMBER($L91))),"Completar datos",IF(OR($D91&lt;'Parámetros'!$B$4,$D91&gt;'Parámetros'!$B$5,$E91&lt;'Parámetros'!$B$6,$L91&gt;($D91+'Parámetros'!$B$7),$F91&lt;'Parámetros'!$B$8,$F91&gt;'Parámetros'!$B$9,$G91&lt;'Parámetros'!$B$10,$G91&gt;'Parámetros'!$B$11,$H91&lt;0,$H91&gt;'Parámetros'!$B$12),"Comprobar límites",IF($M91&lt;&gt;"Disponible","Comprobar disponibilidad",IF(COUNTIFS($J$4:$J$103,$J91,$D$4:$D$103,$D91,$E$4:$E$103,"&lt;"&amp;MOD($L91,1),$L$4:$L$103,"&gt;"&amp;($D91+$E91),$K$4:$K$103,"&lt;&gt;Cancelado")&gt;1,"Comprobar solape","Asignación coherente"))))))</f>
        <v/>
      </c>
    </row>
    <row r="92" ht="31" customHeight="1">
      <c r="A92" s="13" t="n"/>
      <c r="B92" s="13" t="n"/>
      <c r="C92" s="13" t="n"/>
      <c r="D92" s="30" t="n"/>
      <c r="E92" s="31" t="n"/>
      <c r="F92" s="32" t="n"/>
      <c r="G92" s="33" t="n"/>
      <c r="H92" s="34" t="n"/>
      <c r="I92" s="13" t="n"/>
      <c r="J92" s="13" t="n"/>
      <c r="K92" s="19" t="n"/>
      <c r="L92" s="20">
        <f>IF($A92="","",IF(OR(NOT(ISNUMBER($D92)),NOT(ISNUMBER($E92)),NOT(ISNUMBER($F92))),"",IFERROR($D92+$E92+$F92/24,"")))</f>
        <v/>
      </c>
      <c r="M92" s="4">
        <f>IF($A92="","",IF($K92="Cancelado","No aplica",IF(OR($I92="",$J92="",NOT(ISNUMBER($D92)),NOT(ISNUMBER($E92)),NOT(ISNUMBER($F92)),NOT(ISNUMBER($G92)),NOT(ISNUMBER($L92))),"Revisar datos",IF(COUNTIFS(Conductores!$A$4:$A$103,$J92,Conductores!$B$4:$B$103,$I92,Conductores!$C$4:$C$103,$D92,Conductores!$D$4:$D$103,"&lt;="&amp;$E92,Conductores!$E$4:$E$103,"&gt;="&amp;MOD($L92,1),Conductores!$F$4:$F$103,"&gt;="&amp;$G92,Conductores!$G$4:$G$103,"Disponible")&gt;0,"Disponible","Revisar disponibilidad"))))</f>
        <v/>
      </c>
      <c r="N92" s="4">
        <f>IF($A92="","",IF($K92="Cancelado","No aplica",IF(OR($B92="",$C92="",$I92="",$J92="",$K92="",NOT(ISNUMBER($D92)),NOT(ISNUMBER($E92)),NOT(ISNUMBER($F92)),NOT(ISNUMBER($G92)),NOT(ISNUMBER($H92)),NOT(ISNUMBER($L92))),"Completar datos",IF(OR($D92&lt;'Parámetros'!$B$4,$D92&gt;'Parámetros'!$B$5,$E92&lt;'Parámetros'!$B$6,$L92&gt;($D92+'Parámetros'!$B$7),$F92&lt;'Parámetros'!$B$8,$F92&gt;'Parámetros'!$B$9,$G92&lt;'Parámetros'!$B$10,$G92&gt;'Parámetros'!$B$11,$H92&lt;0,$H92&gt;'Parámetros'!$B$12),"Comprobar límites",IF($M92&lt;&gt;"Disponible","Comprobar disponibilidad",IF(COUNTIFS($J$4:$J$103,$J92,$D$4:$D$103,$D92,$E$4:$E$103,"&lt;"&amp;MOD($L92,1),$L$4:$L$103,"&gt;"&amp;($D92+$E92),$K$4:$K$103,"&lt;&gt;Cancelado")&gt;1,"Comprobar solape","Asignación coherente"))))))</f>
        <v/>
      </c>
    </row>
    <row r="93" ht="31" customHeight="1">
      <c r="A93" s="13" t="n"/>
      <c r="B93" s="13" t="n"/>
      <c r="C93" s="13" t="n"/>
      <c r="D93" s="30" t="n"/>
      <c r="E93" s="31" t="n"/>
      <c r="F93" s="32" t="n"/>
      <c r="G93" s="33" t="n"/>
      <c r="H93" s="34" t="n"/>
      <c r="I93" s="13" t="n"/>
      <c r="J93" s="13" t="n"/>
      <c r="K93" s="19" t="n"/>
      <c r="L93" s="21">
        <f>IF($A93="","",IF(OR(NOT(ISNUMBER($D93)),NOT(ISNUMBER($E93)),NOT(ISNUMBER($F93))),"",IFERROR($D93+$E93+$F93/24,"")))</f>
        <v/>
      </c>
      <c r="M93" s="6">
        <f>IF($A93="","",IF($K93="Cancelado","No aplica",IF(OR($I93="",$J93="",NOT(ISNUMBER($D93)),NOT(ISNUMBER($E93)),NOT(ISNUMBER($F93)),NOT(ISNUMBER($G93)),NOT(ISNUMBER($L93))),"Revisar datos",IF(COUNTIFS(Conductores!$A$4:$A$103,$J93,Conductores!$B$4:$B$103,$I93,Conductores!$C$4:$C$103,$D93,Conductores!$D$4:$D$103,"&lt;="&amp;$E93,Conductores!$E$4:$E$103,"&gt;="&amp;MOD($L93,1),Conductores!$F$4:$F$103,"&gt;="&amp;$G93,Conductores!$G$4:$G$103,"Disponible")&gt;0,"Disponible","Revisar disponibilidad"))))</f>
        <v/>
      </c>
      <c r="N93" s="6">
        <f>IF($A93="","",IF($K93="Cancelado","No aplica",IF(OR($B93="",$C93="",$I93="",$J93="",$K93="",NOT(ISNUMBER($D93)),NOT(ISNUMBER($E93)),NOT(ISNUMBER($F93)),NOT(ISNUMBER($G93)),NOT(ISNUMBER($H93)),NOT(ISNUMBER($L93))),"Completar datos",IF(OR($D93&lt;'Parámetros'!$B$4,$D93&gt;'Parámetros'!$B$5,$E93&lt;'Parámetros'!$B$6,$L93&gt;($D93+'Parámetros'!$B$7),$F93&lt;'Parámetros'!$B$8,$F93&gt;'Parámetros'!$B$9,$G93&lt;'Parámetros'!$B$10,$G93&gt;'Parámetros'!$B$11,$H93&lt;0,$H93&gt;'Parámetros'!$B$12),"Comprobar límites",IF($M93&lt;&gt;"Disponible","Comprobar disponibilidad",IF(COUNTIFS($J$4:$J$103,$J93,$D$4:$D$103,$D93,$E$4:$E$103,"&lt;"&amp;MOD($L93,1),$L$4:$L$103,"&gt;"&amp;($D93+$E93),$K$4:$K$103,"&lt;&gt;Cancelado")&gt;1,"Comprobar solape","Asignación coherente"))))))</f>
        <v/>
      </c>
    </row>
    <row r="94" ht="31" customHeight="1">
      <c r="A94" s="13" t="n"/>
      <c r="B94" s="13" t="n"/>
      <c r="C94" s="13" t="n"/>
      <c r="D94" s="30" t="n"/>
      <c r="E94" s="31" t="n"/>
      <c r="F94" s="32" t="n"/>
      <c r="G94" s="33" t="n"/>
      <c r="H94" s="34" t="n"/>
      <c r="I94" s="13" t="n"/>
      <c r="J94" s="13" t="n"/>
      <c r="K94" s="19" t="n"/>
      <c r="L94" s="20">
        <f>IF($A94="","",IF(OR(NOT(ISNUMBER($D94)),NOT(ISNUMBER($E94)),NOT(ISNUMBER($F94))),"",IFERROR($D94+$E94+$F94/24,"")))</f>
        <v/>
      </c>
      <c r="M94" s="4">
        <f>IF($A94="","",IF($K94="Cancelado","No aplica",IF(OR($I94="",$J94="",NOT(ISNUMBER($D94)),NOT(ISNUMBER($E94)),NOT(ISNUMBER($F94)),NOT(ISNUMBER($G94)),NOT(ISNUMBER($L94))),"Revisar datos",IF(COUNTIFS(Conductores!$A$4:$A$103,$J94,Conductores!$B$4:$B$103,$I94,Conductores!$C$4:$C$103,$D94,Conductores!$D$4:$D$103,"&lt;="&amp;$E94,Conductores!$E$4:$E$103,"&gt;="&amp;MOD($L94,1),Conductores!$F$4:$F$103,"&gt;="&amp;$G94,Conductores!$G$4:$G$103,"Disponible")&gt;0,"Disponible","Revisar disponibilidad"))))</f>
        <v/>
      </c>
      <c r="N94" s="4">
        <f>IF($A94="","",IF($K94="Cancelado","No aplica",IF(OR($B94="",$C94="",$I94="",$J94="",$K94="",NOT(ISNUMBER($D94)),NOT(ISNUMBER($E94)),NOT(ISNUMBER($F94)),NOT(ISNUMBER($G94)),NOT(ISNUMBER($H94)),NOT(ISNUMBER($L94))),"Completar datos",IF(OR($D94&lt;'Parámetros'!$B$4,$D94&gt;'Parámetros'!$B$5,$E94&lt;'Parámetros'!$B$6,$L94&gt;($D94+'Parámetros'!$B$7),$F94&lt;'Parámetros'!$B$8,$F94&gt;'Parámetros'!$B$9,$G94&lt;'Parámetros'!$B$10,$G94&gt;'Parámetros'!$B$11,$H94&lt;0,$H94&gt;'Parámetros'!$B$12),"Comprobar límites",IF($M94&lt;&gt;"Disponible","Comprobar disponibilidad",IF(COUNTIFS($J$4:$J$103,$J94,$D$4:$D$103,$D94,$E$4:$E$103,"&lt;"&amp;MOD($L94,1),$L$4:$L$103,"&gt;"&amp;($D94+$E94),$K$4:$K$103,"&lt;&gt;Cancelado")&gt;1,"Comprobar solape","Asignación coherente"))))))</f>
        <v/>
      </c>
    </row>
    <row r="95" ht="31" customHeight="1">
      <c r="A95" s="13" t="n"/>
      <c r="B95" s="13" t="n"/>
      <c r="C95" s="13" t="n"/>
      <c r="D95" s="30" t="n"/>
      <c r="E95" s="31" t="n"/>
      <c r="F95" s="32" t="n"/>
      <c r="G95" s="33" t="n"/>
      <c r="H95" s="34" t="n"/>
      <c r="I95" s="13" t="n"/>
      <c r="J95" s="13" t="n"/>
      <c r="K95" s="19" t="n"/>
      <c r="L95" s="21">
        <f>IF($A95="","",IF(OR(NOT(ISNUMBER($D95)),NOT(ISNUMBER($E95)),NOT(ISNUMBER($F95))),"",IFERROR($D95+$E95+$F95/24,"")))</f>
        <v/>
      </c>
      <c r="M95" s="6">
        <f>IF($A95="","",IF($K95="Cancelado","No aplica",IF(OR($I95="",$J95="",NOT(ISNUMBER($D95)),NOT(ISNUMBER($E95)),NOT(ISNUMBER($F95)),NOT(ISNUMBER($G95)),NOT(ISNUMBER($L95))),"Revisar datos",IF(COUNTIFS(Conductores!$A$4:$A$103,$J95,Conductores!$B$4:$B$103,$I95,Conductores!$C$4:$C$103,$D95,Conductores!$D$4:$D$103,"&lt;="&amp;$E95,Conductores!$E$4:$E$103,"&gt;="&amp;MOD($L95,1),Conductores!$F$4:$F$103,"&gt;="&amp;$G95,Conductores!$G$4:$G$103,"Disponible")&gt;0,"Disponible","Revisar disponibilidad"))))</f>
        <v/>
      </c>
      <c r="N95" s="6">
        <f>IF($A95="","",IF($K95="Cancelado","No aplica",IF(OR($B95="",$C95="",$I95="",$J95="",$K95="",NOT(ISNUMBER($D95)),NOT(ISNUMBER($E95)),NOT(ISNUMBER($F95)),NOT(ISNUMBER($G95)),NOT(ISNUMBER($H95)),NOT(ISNUMBER($L95))),"Completar datos",IF(OR($D95&lt;'Parámetros'!$B$4,$D95&gt;'Parámetros'!$B$5,$E95&lt;'Parámetros'!$B$6,$L95&gt;($D95+'Parámetros'!$B$7),$F95&lt;'Parámetros'!$B$8,$F95&gt;'Parámetros'!$B$9,$G95&lt;'Parámetros'!$B$10,$G95&gt;'Parámetros'!$B$11,$H95&lt;0,$H95&gt;'Parámetros'!$B$12),"Comprobar límites",IF($M95&lt;&gt;"Disponible","Comprobar disponibilidad",IF(COUNTIFS($J$4:$J$103,$J95,$D$4:$D$103,$D95,$E$4:$E$103,"&lt;"&amp;MOD($L95,1),$L$4:$L$103,"&gt;"&amp;($D95+$E95),$K$4:$K$103,"&lt;&gt;Cancelado")&gt;1,"Comprobar solape","Asignación coherente"))))))</f>
        <v/>
      </c>
    </row>
    <row r="96" ht="31" customHeight="1">
      <c r="A96" s="13" t="n"/>
      <c r="B96" s="13" t="n"/>
      <c r="C96" s="13" t="n"/>
      <c r="D96" s="30" t="n"/>
      <c r="E96" s="31" t="n"/>
      <c r="F96" s="32" t="n"/>
      <c r="G96" s="33" t="n"/>
      <c r="H96" s="34" t="n"/>
      <c r="I96" s="13" t="n"/>
      <c r="J96" s="13" t="n"/>
      <c r="K96" s="19" t="n"/>
      <c r="L96" s="20">
        <f>IF($A96="","",IF(OR(NOT(ISNUMBER($D96)),NOT(ISNUMBER($E96)),NOT(ISNUMBER($F96))),"",IFERROR($D96+$E96+$F96/24,"")))</f>
        <v/>
      </c>
      <c r="M96" s="4">
        <f>IF($A96="","",IF($K96="Cancelado","No aplica",IF(OR($I96="",$J96="",NOT(ISNUMBER($D96)),NOT(ISNUMBER($E96)),NOT(ISNUMBER($F96)),NOT(ISNUMBER($G96)),NOT(ISNUMBER($L96))),"Revisar datos",IF(COUNTIFS(Conductores!$A$4:$A$103,$J96,Conductores!$B$4:$B$103,$I96,Conductores!$C$4:$C$103,$D96,Conductores!$D$4:$D$103,"&lt;="&amp;$E96,Conductores!$E$4:$E$103,"&gt;="&amp;MOD($L96,1),Conductores!$F$4:$F$103,"&gt;="&amp;$G96,Conductores!$G$4:$G$103,"Disponible")&gt;0,"Disponible","Revisar disponibilidad"))))</f>
        <v/>
      </c>
      <c r="N96" s="4">
        <f>IF($A96="","",IF($K96="Cancelado","No aplica",IF(OR($B96="",$C96="",$I96="",$J96="",$K96="",NOT(ISNUMBER($D96)),NOT(ISNUMBER($E96)),NOT(ISNUMBER($F96)),NOT(ISNUMBER($G96)),NOT(ISNUMBER($H96)),NOT(ISNUMBER($L96))),"Completar datos",IF(OR($D96&lt;'Parámetros'!$B$4,$D96&gt;'Parámetros'!$B$5,$E96&lt;'Parámetros'!$B$6,$L96&gt;($D96+'Parámetros'!$B$7),$F96&lt;'Parámetros'!$B$8,$F96&gt;'Parámetros'!$B$9,$G96&lt;'Parámetros'!$B$10,$G96&gt;'Parámetros'!$B$11,$H96&lt;0,$H96&gt;'Parámetros'!$B$12),"Comprobar límites",IF($M96&lt;&gt;"Disponible","Comprobar disponibilidad",IF(COUNTIFS($J$4:$J$103,$J96,$D$4:$D$103,$D96,$E$4:$E$103,"&lt;"&amp;MOD($L96,1),$L$4:$L$103,"&gt;"&amp;($D96+$E96),$K$4:$K$103,"&lt;&gt;Cancelado")&gt;1,"Comprobar solape","Asignación coherente"))))))</f>
        <v/>
      </c>
    </row>
    <row r="97" ht="31" customHeight="1">
      <c r="A97" s="13" t="n"/>
      <c r="B97" s="13" t="n"/>
      <c r="C97" s="13" t="n"/>
      <c r="D97" s="30" t="n"/>
      <c r="E97" s="31" t="n"/>
      <c r="F97" s="32" t="n"/>
      <c r="G97" s="33" t="n"/>
      <c r="H97" s="34" t="n"/>
      <c r="I97" s="13" t="n"/>
      <c r="J97" s="13" t="n"/>
      <c r="K97" s="19" t="n"/>
      <c r="L97" s="21">
        <f>IF($A97="","",IF(OR(NOT(ISNUMBER($D97)),NOT(ISNUMBER($E97)),NOT(ISNUMBER($F97))),"",IFERROR($D97+$E97+$F97/24,"")))</f>
        <v/>
      </c>
      <c r="M97" s="6">
        <f>IF($A97="","",IF($K97="Cancelado","No aplica",IF(OR($I97="",$J97="",NOT(ISNUMBER($D97)),NOT(ISNUMBER($E97)),NOT(ISNUMBER($F97)),NOT(ISNUMBER($G97)),NOT(ISNUMBER($L97))),"Revisar datos",IF(COUNTIFS(Conductores!$A$4:$A$103,$J97,Conductores!$B$4:$B$103,$I97,Conductores!$C$4:$C$103,$D97,Conductores!$D$4:$D$103,"&lt;="&amp;$E97,Conductores!$E$4:$E$103,"&gt;="&amp;MOD($L97,1),Conductores!$F$4:$F$103,"&gt;="&amp;$G97,Conductores!$G$4:$G$103,"Disponible")&gt;0,"Disponible","Revisar disponibilidad"))))</f>
        <v/>
      </c>
      <c r="N97" s="6">
        <f>IF($A97="","",IF($K97="Cancelado","No aplica",IF(OR($B97="",$C97="",$I97="",$J97="",$K97="",NOT(ISNUMBER($D97)),NOT(ISNUMBER($E97)),NOT(ISNUMBER($F97)),NOT(ISNUMBER($G97)),NOT(ISNUMBER($H97)),NOT(ISNUMBER($L97))),"Completar datos",IF(OR($D97&lt;'Parámetros'!$B$4,$D97&gt;'Parámetros'!$B$5,$E97&lt;'Parámetros'!$B$6,$L97&gt;($D97+'Parámetros'!$B$7),$F97&lt;'Parámetros'!$B$8,$F97&gt;'Parámetros'!$B$9,$G97&lt;'Parámetros'!$B$10,$G97&gt;'Parámetros'!$B$11,$H97&lt;0,$H97&gt;'Parámetros'!$B$12),"Comprobar límites",IF($M97&lt;&gt;"Disponible","Comprobar disponibilidad",IF(COUNTIFS($J$4:$J$103,$J97,$D$4:$D$103,$D97,$E$4:$E$103,"&lt;"&amp;MOD($L97,1),$L$4:$L$103,"&gt;"&amp;($D97+$E97),$K$4:$K$103,"&lt;&gt;Cancelado")&gt;1,"Comprobar solape","Asignación coherente"))))))</f>
        <v/>
      </c>
    </row>
    <row r="98" ht="31" customHeight="1">
      <c r="A98" s="13" t="n"/>
      <c r="B98" s="13" t="n"/>
      <c r="C98" s="13" t="n"/>
      <c r="D98" s="30" t="n"/>
      <c r="E98" s="31" t="n"/>
      <c r="F98" s="32" t="n"/>
      <c r="G98" s="33" t="n"/>
      <c r="H98" s="34" t="n"/>
      <c r="I98" s="13" t="n"/>
      <c r="J98" s="13" t="n"/>
      <c r="K98" s="19" t="n"/>
      <c r="L98" s="20">
        <f>IF($A98="","",IF(OR(NOT(ISNUMBER($D98)),NOT(ISNUMBER($E98)),NOT(ISNUMBER($F98))),"",IFERROR($D98+$E98+$F98/24,"")))</f>
        <v/>
      </c>
      <c r="M98" s="4">
        <f>IF($A98="","",IF($K98="Cancelado","No aplica",IF(OR($I98="",$J98="",NOT(ISNUMBER($D98)),NOT(ISNUMBER($E98)),NOT(ISNUMBER($F98)),NOT(ISNUMBER($G98)),NOT(ISNUMBER($L98))),"Revisar datos",IF(COUNTIFS(Conductores!$A$4:$A$103,$J98,Conductores!$B$4:$B$103,$I98,Conductores!$C$4:$C$103,$D98,Conductores!$D$4:$D$103,"&lt;="&amp;$E98,Conductores!$E$4:$E$103,"&gt;="&amp;MOD($L98,1),Conductores!$F$4:$F$103,"&gt;="&amp;$G98,Conductores!$G$4:$G$103,"Disponible")&gt;0,"Disponible","Revisar disponibilidad"))))</f>
        <v/>
      </c>
      <c r="N98" s="4">
        <f>IF($A98="","",IF($K98="Cancelado","No aplica",IF(OR($B98="",$C98="",$I98="",$J98="",$K98="",NOT(ISNUMBER($D98)),NOT(ISNUMBER($E98)),NOT(ISNUMBER($F98)),NOT(ISNUMBER($G98)),NOT(ISNUMBER($H98)),NOT(ISNUMBER($L98))),"Completar datos",IF(OR($D98&lt;'Parámetros'!$B$4,$D98&gt;'Parámetros'!$B$5,$E98&lt;'Parámetros'!$B$6,$L98&gt;($D98+'Parámetros'!$B$7),$F98&lt;'Parámetros'!$B$8,$F98&gt;'Parámetros'!$B$9,$G98&lt;'Parámetros'!$B$10,$G98&gt;'Parámetros'!$B$11,$H98&lt;0,$H98&gt;'Parámetros'!$B$12),"Comprobar límites",IF($M98&lt;&gt;"Disponible","Comprobar disponibilidad",IF(COUNTIFS($J$4:$J$103,$J98,$D$4:$D$103,$D98,$E$4:$E$103,"&lt;"&amp;MOD($L98,1),$L$4:$L$103,"&gt;"&amp;($D98+$E98),$K$4:$K$103,"&lt;&gt;Cancelado")&gt;1,"Comprobar solape","Asignación coherente"))))))</f>
        <v/>
      </c>
    </row>
    <row r="99" ht="31" customHeight="1">
      <c r="A99" s="13" t="n"/>
      <c r="B99" s="13" t="n"/>
      <c r="C99" s="13" t="n"/>
      <c r="D99" s="30" t="n"/>
      <c r="E99" s="31" t="n"/>
      <c r="F99" s="32" t="n"/>
      <c r="G99" s="33" t="n"/>
      <c r="H99" s="34" t="n"/>
      <c r="I99" s="13" t="n"/>
      <c r="J99" s="13" t="n"/>
      <c r="K99" s="19" t="n"/>
      <c r="L99" s="21">
        <f>IF($A99="","",IF(OR(NOT(ISNUMBER($D99)),NOT(ISNUMBER($E99)),NOT(ISNUMBER($F99))),"",IFERROR($D99+$E99+$F99/24,"")))</f>
        <v/>
      </c>
      <c r="M99" s="6">
        <f>IF($A99="","",IF($K99="Cancelado","No aplica",IF(OR($I99="",$J99="",NOT(ISNUMBER($D99)),NOT(ISNUMBER($E99)),NOT(ISNUMBER($F99)),NOT(ISNUMBER($G99)),NOT(ISNUMBER($L99))),"Revisar datos",IF(COUNTIFS(Conductores!$A$4:$A$103,$J99,Conductores!$B$4:$B$103,$I99,Conductores!$C$4:$C$103,$D99,Conductores!$D$4:$D$103,"&lt;="&amp;$E99,Conductores!$E$4:$E$103,"&gt;="&amp;MOD($L99,1),Conductores!$F$4:$F$103,"&gt;="&amp;$G99,Conductores!$G$4:$G$103,"Disponible")&gt;0,"Disponible","Revisar disponibilidad"))))</f>
        <v/>
      </c>
      <c r="N99" s="6">
        <f>IF($A99="","",IF($K99="Cancelado","No aplica",IF(OR($B99="",$C99="",$I99="",$J99="",$K99="",NOT(ISNUMBER($D99)),NOT(ISNUMBER($E99)),NOT(ISNUMBER($F99)),NOT(ISNUMBER($G99)),NOT(ISNUMBER($H99)),NOT(ISNUMBER($L99))),"Completar datos",IF(OR($D99&lt;'Parámetros'!$B$4,$D99&gt;'Parámetros'!$B$5,$E99&lt;'Parámetros'!$B$6,$L99&gt;($D99+'Parámetros'!$B$7),$F99&lt;'Parámetros'!$B$8,$F99&gt;'Parámetros'!$B$9,$G99&lt;'Parámetros'!$B$10,$G99&gt;'Parámetros'!$B$11,$H99&lt;0,$H99&gt;'Parámetros'!$B$12),"Comprobar límites",IF($M99&lt;&gt;"Disponible","Comprobar disponibilidad",IF(COUNTIFS($J$4:$J$103,$J99,$D$4:$D$103,$D99,$E$4:$E$103,"&lt;"&amp;MOD($L99,1),$L$4:$L$103,"&gt;"&amp;($D99+$E99),$K$4:$K$103,"&lt;&gt;Cancelado")&gt;1,"Comprobar solape","Asignación coherente"))))))</f>
        <v/>
      </c>
    </row>
    <row r="100" ht="31" customHeight="1">
      <c r="A100" s="13" t="n"/>
      <c r="B100" s="13" t="n"/>
      <c r="C100" s="13" t="n"/>
      <c r="D100" s="30" t="n"/>
      <c r="E100" s="31" t="n"/>
      <c r="F100" s="32" t="n"/>
      <c r="G100" s="33" t="n"/>
      <c r="H100" s="34" t="n"/>
      <c r="I100" s="13" t="n"/>
      <c r="J100" s="13" t="n"/>
      <c r="K100" s="19" t="n"/>
      <c r="L100" s="20">
        <f>IF($A100="","",IF(OR(NOT(ISNUMBER($D100)),NOT(ISNUMBER($E100)),NOT(ISNUMBER($F100))),"",IFERROR($D100+$E100+$F100/24,"")))</f>
        <v/>
      </c>
      <c r="M100" s="4">
        <f>IF($A100="","",IF($K100="Cancelado","No aplica",IF(OR($I100="",$J100="",NOT(ISNUMBER($D100)),NOT(ISNUMBER($E100)),NOT(ISNUMBER($F100)),NOT(ISNUMBER($G100)),NOT(ISNUMBER($L100))),"Revisar datos",IF(COUNTIFS(Conductores!$A$4:$A$103,$J100,Conductores!$B$4:$B$103,$I100,Conductores!$C$4:$C$103,$D100,Conductores!$D$4:$D$103,"&lt;="&amp;$E100,Conductores!$E$4:$E$103,"&gt;="&amp;MOD($L100,1),Conductores!$F$4:$F$103,"&gt;="&amp;$G100,Conductores!$G$4:$G$103,"Disponible")&gt;0,"Disponible","Revisar disponibilidad"))))</f>
        <v/>
      </c>
      <c r="N100" s="4">
        <f>IF($A100="","",IF($K100="Cancelado","No aplica",IF(OR($B100="",$C100="",$I100="",$J100="",$K100="",NOT(ISNUMBER($D100)),NOT(ISNUMBER($E100)),NOT(ISNUMBER($F100)),NOT(ISNUMBER($G100)),NOT(ISNUMBER($H100)),NOT(ISNUMBER($L100))),"Completar datos",IF(OR($D100&lt;'Parámetros'!$B$4,$D100&gt;'Parámetros'!$B$5,$E100&lt;'Parámetros'!$B$6,$L100&gt;($D100+'Parámetros'!$B$7),$F100&lt;'Parámetros'!$B$8,$F100&gt;'Parámetros'!$B$9,$G100&lt;'Parámetros'!$B$10,$G100&gt;'Parámetros'!$B$11,$H100&lt;0,$H100&gt;'Parámetros'!$B$12),"Comprobar límites",IF($M100&lt;&gt;"Disponible","Comprobar disponibilidad",IF(COUNTIFS($J$4:$J$103,$J100,$D$4:$D$103,$D100,$E$4:$E$103,"&lt;"&amp;MOD($L100,1),$L$4:$L$103,"&gt;"&amp;($D100+$E100),$K$4:$K$103,"&lt;&gt;Cancelado")&gt;1,"Comprobar solape","Asignación coherente"))))))</f>
        <v/>
      </c>
    </row>
    <row r="101" ht="31" customHeight="1">
      <c r="A101" s="13" t="n"/>
      <c r="B101" s="13" t="n"/>
      <c r="C101" s="13" t="n"/>
      <c r="D101" s="30" t="n"/>
      <c r="E101" s="31" t="n"/>
      <c r="F101" s="32" t="n"/>
      <c r="G101" s="33" t="n"/>
      <c r="H101" s="34" t="n"/>
      <c r="I101" s="13" t="n"/>
      <c r="J101" s="13" t="n"/>
      <c r="K101" s="19" t="n"/>
      <c r="L101" s="21">
        <f>IF($A101="","",IF(OR(NOT(ISNUMBER($D101)),NOT(ISNUMBER($E101)),NOT(ISNUMBER($F101))),"",IFERROR($D101+$E101+$F101/24,"")))</f>
        <v/>
      </c>
      <c r="M101" s="6">
        <f>IF($A101="","",IF($K101="Cancelado","No aplica",IF(OR($I101="",$J101="",NOT(ISNUMBER($D101)),NOT(ISNUMBER($E101)),NOT(ISNUMBER($F101)),NOT(ISNUMBER($G101)),NOT(ISNUMBER($L101))),"Revisar datos",IF(COUNTIFS(Conductores!$A$4:$A$103,$J101,Conductores!$B$4:$B$103,$I101,Conductores!$C$4:$C$103,$D101,Conductores!$D$4:$D$103,"&lt;="&amp;$E101,Conductores!$E$4:$E$103,"&gt;="&amp;MOD($L101,1),Conductores!$F$4:$F$103,"&gt;="&amp;$G101,Conductores!$G$4:$G$103,"Disponible")&gt;0,"Disponible","Revisar disponibilidad"))))</f>
        <v/>
      </c>
      <c r="N101" s="6">
        <f>IF($A101="","",IF($K101="Cancelado","No aplica",IF(OR($B101="",$C101="",$I101="",$J101="",$K101="",NOT(ISNUMBER($D101)),NOT(ISNUMBER($E101)),NOT(ISNUMBER($F101)),NOT(ISNUMBER($G101)),NOT(ISNUMBER($H101)),NOT(ISNUMBER($L101))),"Completar datos",IF(OR($D101&lt;'Parámetros'!$B$4,$D101&gt;'Parámetros'!$B$5,$E101&lt;'Parámetros'!$B$6,$L101&gt;($D101+'Parámetros'!$B$7),$F101&lt;'Parámetros'!$B$8,$F101&gt;'Parámetros'!$B$9,$G101&lt;'Parámetros'!$B$10,$G101&gt;'Parámetros'!$B$11,$H101&lt;0,$H101&gt;'Parámetros'!$B$12),"Comprobar límites",IF($M101&lt;&gt;"Disponible","Comprobar disponibilidad",IF(COUNTIFS($J$4:$J$103,$J101,$D$4:$D$103,$D101,$E$4:$E$103,"&lt;"&amp;MOD($L101,1),$L$4:$L$103,"&gt;"&amp;($D101+$E101),$K$4:$K$103,"&lt;&gt;Cancelado")&gt;1,"Comprobar solape","Asignación coherente"))))))</f>
        <v/>
      </c>
    </row>
    <row r="102" ht="31" customHeight="1">
      <c r="A102" s="13" t="n"/>
      <c r="B102" s="13" t="n"/>
      <c r="C102" s="13" t="n"/>
      <c r="D102" s="30" t="n"/>
      <c r="E102" s="31" t="n"/>
      <c r="F102" s="32" t="n"/>
      <c r="G102" s="33" t="n"/>
      <c r="H102" s="34" t="n"/>
      <c r="I102" s="13" t="n"/>
      <c r="J102" s="13" t="n"/>
      <c r="K102" s="19" t="n"/>
      <c r="L102" s="20">
        <f>IF($A102="","",IF(OR(NOT(ISNUMBER($D102)),NOT(ISNUMBER($E102)),NOT(ISNUMBER($F102))),"",IFERROR($D102+$E102+$F102/24,"")))</f>
        <v/>
      </c>
      <c r="M102" s="4">
        <f>IF($A102="","",IF($K102="Cancelado","No aplica",IF(OR($I102="",$J102="",NOT(ISNUMBER($D102)),NOT(ISNUMBER($E102)),NOT(ISNUMBER($F102)),NOT(ISNUMBER($G102)),NOT(ISNUMBER($L102))),"Revisar datos",IF(COUNTIFS(Conductores!$A$4:$A$103,$J102,Conductores!$B$4:$B$103,$I102,Conductores!$C$4:$C$103,$D102,Conductores!$D$4:$D$103,"&lt;="&amp;$E102,Conductores!$E$4:$E$103,"&gt;="&amp;MOD($L102,1),Conductores!$F$4:$F$103,"&gt;="&amp;$G102,Conductores!$G$4:$G$103,"Disponible")&gt;0,"Disponible","Revisar disponibilidad"))))</f>
        <v/>
      </c>
      <c r="N102" s="4">
        <f>IF($A102="","",IF($K102="Cancelado","No aplica",IF(OR($B102="",$C102="",$I102="",$J102="",$K102="",NOT(ISNUMBER($D102)),NOT(ISNUMBER($E102)),NOT(ISNUMBER($F102)),NOT(ISNUMBER($G102)),NOT(ISNUMBER($H102)),NOT(ISNUMBER($L102))),"Completar datos",IF(OR($D102&lt;'Parámetros'!$B$4,$D102&gt;'Parámetros'!$B$5,$E102&lt;'Parámetros'!$B$6,$L102&gt;($D102+'Parámetros'!$B$7),$F102&lt;'Parámetros'!$B$8,$F102&gt;'Parámetros'!$B$9,$G102&lt;'Parámetros'!$B$10,$G102&gt;'Parámetros'!$B$11,$H102&lt;0,$H102&gt;'Parámetros'!$B$12),"Comprobar límites",IF($M102&lt;&gt;"Disponible","Comprobar disponibilidad",IF(COUNTIFS($J$4:$J$103,$J102,$D$4:$D$103,$D102,$E$4:$E$103,"&lt;"&amp;MOD($L102,1),$L$4:$L$103,"&gt;"&amp;($D102+$E102),$K$4:$K$103,"&lt;&gt;Cancelado")&gt;1,"Comprobar solape","Asignación coherente"))))))</f>
        <v/>
      </c>
    </row>
    <row r="103" ht="31" customHeight="1">
      <c r="A103" s="13" t="n"/>
      <c r="B103" s="13" t="n"/>
      <c r="C103" s="13" t="n"/>
      <c r="D103" s="30" t="n"/>
      <c r="E103" s="31" t="n"/>
      <c r="F103" s="32" t="n"/>
      <c r="G103" s="33" t="n"/>
      <c r="H103" s="34" t="n"/>
      <c r="I103" s="13" t="n"/>
      <c r="J103" s="13" t="n"/>
      <c r="K103" s="19" t="n"/>
      <c r="L103" s="21">
        <f>IF($A103="","",IF(OR(NOT(ISNUMBER($D103)),NOT(ISNUMBER($E103)),NOT(ISNUMBER($F103))),"",IFERROR($D103+$E103+$F103/24,"")))</f>
        <v/>
      </c>
      <c r="M103" s="6">
        <f>IF($A103="","",IF($K103="Cancelado","No aplica",IF(OR($I103="",$J103="",NOT(ISNUMBER($D103)),NOT(ISNUMBER($E103)),NOT(ISNUMBER($F103)),NOT(ISNUMBER($G103)),NOT(ISNUMBER($L103))),"Revisar datos",IF(COUNTIFS(Conductores!$A$4:$A$103,$J103,Conductores!$B$4:$B$103,$I103,Conductores!$C$4:$C$103,$D103,Conductores!$D$4:$D$103,"&lt;="&amp;$E103,Conductores!$E$4:$E$103,"&gt;="&amp;MOD($L103,1),Conductores!$F$4:$F$103,"&gt;="&amp;$G103,Conductores!$G$4:$G$103,"Disponible")&gt;0,"Disponible","Revisar disponibilidad"))))</f>
        <v/>
      </c>
      <c r="N103" s="6">
        <f>IF($A103="","",IF($K103="Cancelado","No aplica",IF(OR($B103="",$C103="",$I103="",$J103="",$K103="",NOT(ISNUMBER($D103)),NOT(ISNUMBER($E103)),NOT(ISNUMBER($F103)),NOT(ISNUMBER($G103)),NOT(ISNUMBER($H103)),NOT(ISNUMBER($L103))),"Completar datos",IF(OR($D103&lt;'Parámetros'!$B$4,$D103&gt;'Parámetros'!$B$5,$E103&lt;'Parámetros'!$B$6,$L103&gt;($D103+'Parámetros'!$B$7),$F103&lt;'Parámetros'!$B$8,$F103&gt;'Parámetros'!$B$9,$G103&lt;'Parámetros'!$B$10,$G103&gt;'Parámetros'!$B$11,$H103&lt;0,$H103&gt;'Parámetros'!$B$12),"Comprobar límites",IF($M103&lt;&gt;"Disponible","Comprobar disponibilidad",IF(COUNTIFS($J$4:$J$103,$J103,$D$4:$D$103,$D103,$E$4:$E$103,"&lt;"&amp;MOD($L103,1),$L$4:$L$103,"&gt;"&amp;($D103+$E103),$K$4:$K$103,"&lt;&gt;Cancelado")&gt;1,"Comprobar solape","Asignación coherente"))))))</f>
        <v/>
      </c>
    </row>
  </sheetData>
  <autoFilter ref="A3:N103"/>
  <mergeCells count="1">
    <mergeCell ref="A1:N1"/>
  </mergeCells>
  <conditionalFormatting sqref="M4:M103">
    <cfRule type="expression" priority="1" dxfId="2">
      <formula>$M4="Disponible"</formula>
    </cfRule>
    <cfRule type="expression" priority="2" dxfId="3">
      <formula>OR($M4="Revisar disponibilidad",$M4="Revisar datos")</formula>
    </cfRule>
  </conditionalFormatting>
  <conditionalFormatting sqref="M4:N103">
    <cfRule type="expression" priority="3" dxfId="1">
      <formula>$M4="No aplica"</formula>
    </cfRule>
  </conditionalFormatting>
  <conditionalFormatting sqref="N4:N103">
    <cfRule type="expression" priority="4" dxfId="2">
      <formula>$N4="Asignación coherente"</formula>
    </cfRule>
    <cfRule type="expression" priority="5" dxfId="3">
      <formula>OR($N4="Completar datos",$N4="Comprobar límites",$N4="Comprobar disponibilidad",$N4="Comprobar solape")</formula>
    </cfRule>
    <cfRule type="expression" priority="6" dxfId="1">
      <formula>$N4="No aplica"</formula>
    </cfRule>
  </conditionalFormatting>
  <dataValidations count="7">
    <dataValidation sqref="D4:D103" showDropDown="0" showInputMessage="0" showErrorMessage="1" allowBlank="0" errorTitle="Fecha fuera de rango" error="Introduzca una fecha dentro del periodo de planificación preparado." type="date" operator="between">
      <formula1>DATE(2026,8,12)</formula1>
      <formula2>DATE(2028,9,10)</formula2>
    </dataValidation>
    <dataValidation sqref="E4:E103" showDropDown="0" showInputMessage="0" showErrorMessage="1" allowBlank="0" errorTitle="Hora no válida" error="Introduzca una hora válida." type="time" operator="between">
      <formula1>TIME(0,0,0)</formula1>
      <formula2>TIME(23,59,59)</formula2>
    </dataValidation>
    <dataValidation sqref="F4:F103" showDropDown="0" showInputMessage="0" showErrorMessage="1" allowBlank="0" errorTitle="Duración no válida" error="Introduzca una duración entre 0,25 y 24 horas." type="decimal" operator="between">
      <formula1>0.25</formula1>
      <formula2>24</formula2>
    </dataValidation>
    <dataValidation sqref="G4:G103" showDropDown="0" showInputMessage="0" showErrorMessage="1" allowBlank="0" errorTitle="Cantidad no válida" error="Introduzca una cantidad entre 1 y 99 personas." type="whole" operator="between">
      <formula1>1</formula1>
      <formula2>99</formula2>
    </dataValidation>
    <dataValidation sqref="H4:H103" showDropDown="0" showInputMessage="0" showErrorMessage="1" allowBlank="0" errorTitle="Importe no válido" error="Introduzca un importe entre 0 y 100.000 euros." type="decimal" operator="between">
      <formula1>0</formula1>
      <formula2>100000</formula2>
    </dataValidation>
    <dataValidation sqref="I4:I103" showDropDown="0" showInputMessage="0" showErrorMessage="1" allowBlank="0" errorTitle="Proveedor no reconocido" error="Seleccione uno de los proveedores ficticios de referencia." type="list">
      <formula1>"Autocares Ficticios Brújula Azul,Transportes Ficticios Sol de Cartón,Movilidad Ficticia Norte Imaginario"</formula1>
    </dataValidation>
    <dataValidation sqref="K4:K103" showDropDown="0" showInputMessage="0" showErrorMessage="1" allowBlank="0" errorTitle="Estado no válido" error="Seleccione Planificado, Confirmado o Cancelado." type="list">
      <formula1>"Planificado,Confirmado,Cancelado"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9" customWidth="1" min="2" max="2"/>
    <col width="13" customWidth="1" min="3" max="3"/>
    <col width="16" customWidth="1" min="4" max="4"/>
    <col width="16" customWidth="1" min="5" max="5"/>
    <col width="17" customWidth="1" min="6" max="6"/>
    <col width="17" customWidth="1" min="7" max="7"/>
    <col width="18" customWidth="1" min="8" max="8"/>
    <col width="23" customWidth="1" min="9" max="9"/>
  </cols>
  <sheetData>
    <row r="1" ht="28" customHeight="1">
      <c r="A1" s="1" t="inlineStr">
        <is>
          <t>Disponibilidad operativa registrada de conductores</t>
        </is>
      </c>
    </row>
    <row r="2" ht="30" customHeight="1">
      <c r="A2" s="2" t="inlineStr">
        <is>
          <t>Las celdas amarillas son editables; los avisos requieren una comprobación humana.</t>
        </is>
      </c>
    </row>
    <row r="3" ht="32" customHeight="1">
      <c r="A3" s="3" t="inlineStr">
        <is>
          <t>Responsable</t>
        </is>
      </c>
      <c r="B3" s="3" t="inlineStr">
        <is>
          <t>Proveedor</t>
        </is>
      </c>
      <c r="C3" s="3" t="inlineStr">
        <is>
          <t>Fecha</t>
        </is>
      </c>
      <c r="D3" s="3" t="inlineStr">
        <is>
          <t>Disponible desde</t>
        </is>
      </c>
      <c r="E3" s="3" t="inlineStr">
        <is>
          <t>Disponible hasta</t>
        </is>
      </c>
      <c r="F3" s="3" t="inlineStr">
        <is>
          <t>Cantidad máxima</t>
        </is>
      </c>
      <c r="G3" s="3" t="inlineStr">
        <is>
          <t>Estado</t>
        </is>
      </c>
      <c r="H3" s="3" t="inlineStr">
        <is>
          <t>Horas disponibles</t>
        </is>
      </c>
      <c r="I3" s="3" t="inlineStr">
        <is>
          <t>Aviso operativo</t>
        </is>
      </c>
    </row>
    <row r="4" ht="27" customHeight="1">
      <c r="A4" s="13" t="inlineStr">
        <is>
          <t>Conductora ficticia Alba Nube</t>
        </is>
      </c>
      <c r="B4" s="13" t="inlineStr">
        <is>
          <t>Autocares Ficticios Brújula Azul</t>
        </is>
      </c>
      <c r="C4" s="30" t="n">
        <v>46283</v>
      </c>
      <c r="D4" s="31" t="n">
        <v>0.2916666666666667</v>
      </c>
      <c r="E4" s="31" t="n">
        <v>0.75</v>
      </c>
      <c r="F4" s="33" t="n">
        <v>45</v>
      </c>
      <c r="G4" s="13" t="inlineStr">
        <is>
          <t>Disponible</t>
        </is>
      </c>
      <c r="H4" s="27">
        <f>IF($A4="","",IF(OR(NOT(ISNUMBER($D4)),NOT(ISNUMBER($E4))),"",IFERROR(($E4-$D4)*24,"")))</f>
        <v/>
      </c>
      <c r="I4" s="4">
        <f>IF($A4="","",IF(OR($B4="",$G4="",NOT(ISNUMBER($C4)),NOT(ISNUMBER($D4)),NOT(ISNUMBER($E4)),NOT(ISNUMBER($F4))),"Completar datos",IF(OR($C4&lt;'Parámetros'!$B$4,$C4&gt;'Parámetros'!$B$5,$D4&lt;'Parámetros'!$B$6,$E4&gt;'Parámetros'!$B$7,$E4&lt;=$D4,$F4&lt;'Parámetros'!$B$10,$F4&gt;'Parámetros'!$B$11),"Comprobar límites","Registro coherente")))</f>
        <v/>
      </c>
    </row>
    <row r="5" ht="27" customHeight="1">
      <c r="A5" s="13" t="inlineStr">
        <is>
          <t>Conductor ficticio Bruno Faro</t>
        </is>
      </c>
      <c r="B5" s="13" t="inlineStr">
        <is>
          <t>Autocares Ficticios Brújula Azul</t>
        </is>
      </c>
      <c r="C5" s="30" t="n">
        <v>46283</v>
      </c>
      <c r="D5" s="31" t="n">
        <v>0.3333333333333333</v>
      </c>
      <c r="E5" s="31" t="n">
        <v>0.8333333333333334</v>
      </c>
      <c r="F5" s="33" t="n">
        <v>55</v>
      </c>
      <c r="G5" s="13" t="inlineStr">
        <is>
          <t>Disponible</t>
        </is>
      </c>
      <c r="H5" s="35">
        <f>IF($A5="","",IF(OR(NOT(ISNUMBER($D5)),NOT(ISNUMBER($E5))),"",IFERROR(($E5-$D5)*24,"")))</f>
        <v/>
      </c>
      <c r="I5" s="6">
        <f>IF($A5="","",IF(OR($B5="",$G5="",NOT(ISNUMBER($C5)),NOT(ISNUMBER($D5)),NOT(ISNUMBER($E5)),NOT(ISNUMBER($F5))),"Completar datos",IF(OR($C5&lt;'Parámetros'!$B$4,$C5&gt;'Parámetros'!$B$5,$D5&lt;'Parámetros'!$B$6,$E5&gt;'Parámetros'!$B$7,$E5&lt;=$D5,$F5&lt;'Parámetros'!$B$10,$F5&gt;'Parámetros'!$B$11),"Comprobar límites","Registro coherente")))</f>
        <v/>
      </c>
    </row>
    <row r="6" ht="27" customHeight="1">
      <c r="A6" s="13" t="inlineStr">
        <is>
          <t>Conductora ficticia Cira Prado</t>
        </is>
      </c>
      <c r="B6" s="13" t="inlineStr">
        <is>
          <t>Transportes Ficticios Sol de Cartón</t>
        </is>
      </c>
      <c r="C6" s="30" t="n">
        <v>46284</v>
      </c>
      <c r="D6" s="31" t="n">
        <v>0.25</v>
      </c>
      <c r="E6" s="31" t="n">
        <v>0.5833333333333334</v>
      </c>
      <c r="F6" s="33" t="n">
        <v>30</v>
      </c>
      <c r="G6" s="13" t="inlineStr">
        <is>
          <t>Disponible</t>
        </is>
      </c>
      <c r="H6" s="27">
        <f>IF($A6="","",IF(OR(NOT(ISNUMBER($D6)),NOT(ISNUMBER($E6))),"",IFERROR(($E6-$D6)*24,"")))</f>
        <v/>
      </c>
      <c r="I6" s="4">
        <f>IF($A6="","",IF(OR($B6="",$G6="",NOT(ISNUMBER($C6)),NOT(ISNUMBER($D6)),NOT(ISNUMBER($E6)),NOT(ISNUMBER($F6))),"Completar datos",IF(OR($C6&lt;'Parámetros'!$B$4,$C6&gt;'Parámetros'!$B$5,$D6&lt;'Parámetros'!$B$6,$E6&gt;'Parámetros'!$B$7,$E6&lt;=$D6,$F6&lt;'Parámetros'!$B$10,$F6&gt;'Parámetros'!$B$11),"Comprobar límites","Registro coherente")))</f>
        <v/>
      </c>
    </row>
    <row r="7" ht="27" customHeight="1">
      <c r="A7" s="13" t="inlineStr">
        <is>
          <t>Conductor ficticio Darío Lago</t>
        </is>
      </c>
      <c r="B7" s="13" t="inlineStr">
        <is>
          <t>Transportes Ficticios Sol de Cartón</t>
        </is>
      </c>
      <c r="C7" s="30" t="n">
        <v>46284</v>
      </c>
      <c r="D7" s="31" t="n">
        <v>0.5833333333333334</v>
      </c>
      <c r="E7" s="31" t="n">
        <v>0.9583333333333334</v>
      </c>
      <c r="F7" s="33" t="n">
        <v>50</v>
      </c>
      <c r="G7" s="13" t="inlineStr">
        <is>
          <t>Disponible</t>
        </is>
      </c>
      <c r="H7" s="35">
        <f>IF($A7="","",IF(OR(NOT(ISNUMBER($D7)),NOT(ISNUMBER($E7))),"",IFERROR(($E7-$D7)*24,"")))</f>
        <v/>
      </c>
      <c r="I7" s="6">
        <f>IF($A7="","",IF(OR($B7="",$G7="",NOT(ISNUMBER($C7)),NOT(ISNUMBER($D7)),NOT(ISNUMBER($E7)),NOT(ISNUMBER($F7))),"Completar datos",IF(OR($C7&lt;'Parámetros'!$B$4,$C7&gt;'Parámetros'!$B$5,$D7&lt;'Parámetros'!$B$6,$E7&gt;'Parámetros'!$B$7,$E7&lt;=$D7,$F7&lt;'Parámetros'!$B$10,$F7&gt;'Parámetros'!$B$11),"Comprobar límites","Registro coherente")))</f>
        <v/>
      </c>
    </row>
    <row r="8" ht="27" customHeight="1">
      <c r="A8" s="13" t="inlineStr">
        <is>
          <t>Conductora ficticia Elia Viento</t>
        </is>
      </c>
      <c r="B8" s="13" t="inlineStr">
        <is>
          <t>Movilidad Ficticia Norte Imaginario</t>
        </is>
      </c>
      <c r="C8" s="30" t="n">
        <v>46285</v>
      </c>
      <c r="D8" s="31" t="n">
        <v>0.2916666666666667</v>
      </c>
      <c r="E8" s="31" t="n">
        <v>0.7916666666666666</v>
      </c>
      <c r="F8" s="33" t="n">
        <v>55</v>
      </c>
      <c r="G8" s="13" t="inlineStr">
        <is>
          <t>Disponible</t>
        </is>
      </c>
      <c r="H8" s="27">
        <f>IF($A8="","",IF(OR(NOT(ISNUMBER($D8)),NOT(ISNUMBER($E8))),"",IFERROR(($E8-$D8)*24,"")))</f>
        <v/>
      </c>
      <c r="I8" s="4">
        <f>IF($A8="","",IF(OR($B8="",$G8="",NOT(ISNUMBER($C8)),NOT(ISNUMBER($D8)),NOT(ISNUMBER($E8)),NOT(ISNUMBER($F8))),"Completar datos",IF(OR($C8&lt;'Parámetros'!$B$4,$C8&gt;'Parámetros'!$B$5,$D8&lt;'Parámetros'!$B$6,$E8&gt;'Parámetros'!$B$7,$E8&lt;=$D8,$F8&lt;'Parámetros'!$B$10,$F8&gt;'Parámetros'!$B$11),"Comprobar límites","Registro coherente")))</f>
        <v/>
      </c>
    </row>
    <row r="9" ht="27" customHeight="1">
      <c r="A9" s="13" t="inlineStr">
        <is>
          <t>Conductora ficticia Alba Nube</t>
        </is>
      </c>
      <c r="B9" s="13" t="inlineStr">
        <is>
          <t>Autocares Ficticios Brújula Azul</t>
        </is>
      </c>
      <c r="C9" s="30" t="n">
        <v>46286</v>
      </c>
      <c r="D9" s="31" t="n">
        <v>0.3333333333333333</v>
      </c>
      <c r="E9" s="31" t="n">
        <v>0.75</v>
      </c>
      <c r="F9" s="33" t="n">
        <v>45</v>
      </c>
      <c r="G9" s="13" t="inlineStr">
        <is>
          <t>Disponible</t>
        </is>
      </c>
      <c r="H9" s="35">
        <f>IF($A9="","",IF(OR(NOT(ISNUMBER($D9)),NOT(ISNUMBER($E9))),"",IFERROR(($E9-$D9)*24,"")))</f>
        <v/>
      </c>
      <c r="I9" s="6">
        <f>IF($A9="","",IF(OR($B9="",$G9="",NOT(ISNUMBER($C9)),NOT(ISNUMBER($D9)),NOT(ISNUMBER($E9)),NOT(ISNUMBER($F9))),"Completar datos",IF(OR($C9&lt;'Parámetros'!$B$4,$C9&gt;'Parámetros'!$B$5,$D9&lt;'Parámetros'!$B$6,$E9&gt;'Parámetros'!$B$7,$E9&lt;=$D9,$F9&lt;'Parámetros'!$B$10,$F9&gt;'Parámetros'!$B$11),"Comprobar límites","Registro coherente")))</f>
        <v/>
      </c>
    </row>
    <row r="10" ht="27" customHeight="1">
      <c r="A10" s="13" t="inlineStr">
        <is>
          <t>Conductor ficticio Bruno Faro</t>
        </is>
      </c>
      <c r="B10" s="13" t="inlineStr">
        <is>
          <t>Autocares Ficticios Brújula Azul</t>
        </is>
      </c>
      <c r="C10" s="30" t="n">
        <v>46286</v>
      </c>
      <c r="D10" s="31" t="n">
        <v>0.3333333333333333</v>
      </c>
      <c r="E10" s="31" t="n">
        <v>0.75</v>
      </c>
      <c r="F10" s="33" t="n">
        <v>55</v>
      </c>
      <c r="G10" s="13" t="inlineStr">
        <is>
          <t>No disponible</t>
        </is>
      </c>
      <c r="H10" s="27">
        <f>IF($A10="","",IF(OR(NOT(ISNUMBER($D10)),NOT(ISNUMBER($E10))),"",IFERROR(($E10-$D10)*24,"")))</f>
        <v/>
      </c>
      <c r="I10" s="4">
        <f>IF($A10="","",IF(OR($B10="",$G10="",NOT(ISNUMBER($C10)),NOT(ISNUMBER($D10)),NOT(ISNUMBER($E10)),NOT(ISNUMBER($F10))),"Completar datos",IF(OR($C10&lt;'Parámetros'!$B$4,$C10&gt;'Parámetros'!$B$5,$D10&lt;'Parámetros'!$B$6,$E10&gt;'Parámetros'!$B$7,$E10&lt;=$D10,$F10&lt;'Parámetros'!$B$10,$F10&gt;'Parámetros'!$B$11),"Comprobar límites","Registro coherente")))</f>
        <v/>
      </c>
    </row>
    <row r="11" ht="27" customHeight="1">
      <c r="A11" s="13" t="inlineStr">
        <is>
          <t>Conductora ficticia Cira Prado</t>
        </is>
      </c>
      <c r="B11" s="13" t="inlineStr">
        <is>
          <t>Transportes Ficticios Sol de Cartón</t>
        </is>
      </c>
      <c r="C11" s="30" t="n">
        <v>46287</v>
      </c>
      <c r="D11" s="31" t="n">
        <v>0.25</v>
      </c>
      <c r="E11" s="31" t="n">
        <v>0.6666666666666666</v>
      </c>
      <c r="F11" s="33" t="n">
        <v>30</v>
      </c>
      <c r="G11" s="13" t="inlineStr">
        <is>
          <t>Disponible</t>
        </is>
      </c>
      <c r="H11" s="35">
        <f>IF($A11="","",IF(OR(NOT(ISNUMBER($D11)),NOT(ISNUMBER($E11))),"",IFERROR(($E11-$D11)*24,"")))</f>
        <v/>
      </c>
      <c r="I11" s="6">
        <f>IF($A11="","",IF(OR($B11="",$G11="",NOT(ISNUMBER($C11)),NOT(ISNUMBER($D11)),NOT(ISNUMBER($E11)),NOT(ISNUMBER($F11))),"Completar datos",IF(OR($C11&lt;'Parámetros'!$B$4,$C11&gt;'Parámetros'!$B$5,$D11&lt;'Parámetros'!$B$6,$E11&gt;'Parámetros'!$B$7,$E11&lt;=$D11,$F11&lt;'Parámetros'!$B$10,$F11&gt;'Parámetros'!$B$11),"Comprobar límites","Registro coherente")))</f>
        <v/>
      </c>
    </row>
    <row r="12" ht="27" customHeight="1">
      <c r="A12" s="13" t="inlineStr">
        <is>
          <t>Conductor ficticio Darío Lago</t>
        </is>
      </c>
      <c r="B12" s="13" t="inlineStr">
        <is>
          <t>Transportes Ficticios Sol de Cartón</t>
        </is>
      </c>
      <c r="C12" s="30" t="n">
        <v>46288</v>
      </c>
      <c r="D12" s="31" t="n">
        <v>0.5833333333333334</v>
      </c>
      <c r="E12" s="31" t="n">
        <v>0.9791666666666666</v>
      </c>
      <c r="F12" s="33" t="n">
        <v>50</v>
      </c>
      <c r="G12" s="13" t="inlineStr">
        <is>
          <t>Disponible</t>
        </is>
      </c>
      <c r="H12" s="27">
        <f>IF($A12="","",IF(OR(NOT(ISNUMBER($D12)),NOT(ISNUMBER($E12))),"",IFERROR(($E12-$D12)*24,"")))</f>
        <v/>
      </c>
      <c r="I12" s="4">
        <f>IF($A12="","",IF(OR($B12="",$G12="",NOT(ISNUMBER($C12)),NOT(ISNUMBER($D12)),NOT(ISNUMBER($E12)),NOT(ISNUMBER($F12))),"Completar datos",IF(OR($C12&lt;'Parámetros'!$B$4,$C12&gt;'Parámetros'!$B$5,$D12&lt;'Parámetros'!$B$6,$E12&gt;'Parámetros'!$B$7,$E12&lt;=$D12,$F12&lt;'Parámetros'!$B$10,$F12&gt;'Parámetros'!$B$11),"Comprobar límites","Registro coherente")))</f>
        <v/>
      </c>
    </row>
    <row r="13" ht="27" customHeight="1">
      <c r="A13" s="13" t="inlineStr">
        <is>
          <t>Conductora ficticia Elia Viento</t>
        </is>
      </c>
      <c r="B13" s="13" t="inlineStr">
        <is>
          <t>Movilidad Ficticia Norte Imaginario</t>
        </is>
      </c>
      <c r="C13" s="30" t="n">
        <v>46289</v>
      </c>
      <c r="D13" s="31" t="n">
        <v>0.2916666666666667</v>
      </c>
      <c r="E13" s="31" t="n">
        <v>0.7916666666666666</v>
      </c>
      <c r="F13" s="33" t="n">
        <v>55</v>
      </c>
      <c r="G13" s="13" t="inlineStr">
        <is>
          <t>Disponible</t>
        </is>
      </c>
      <c r="H13" s="35">
        <f>IF($A13="","",IF(OR(NOT(ISNUMBER($D13)),NOT(ISNUMBER($E13))),"",IFERROR(($E13-$D13)*24,"")))</f>
        <v/>
      </c>
      <c r="I13" s="6">
        <f>IF($A13="","",IF(OR($B13="",$G13="",NOT(ISNUMBER($C13)),NOT(ISNUMBER($D13)),NOT(ISNUMBER($E13)),NOT(ISNUMBER($F13))),"Completar datos",IF(OR($C13&lt;'Parámetros'!$B$4,$C13&gt;'Parámetros'!$B$5,$D13&lt;'Parámetros'!$B$6,$E13&gt;'Parámetros'!$B$7,$E13&lt;=$D13,$F13&lt;'Parámetros'!$B$10,$F13&gt;'Parámetros'!$B$11),"Comprobar límites","Registro coherente")))</f>
        <v/>
      </c>
    </row>
    <row r="14" ht="27" customHeight="1">
      <c r="A14" s="13" t="n"/>
      <c r="B14" s="13" t="n"/>
      <c r="C14" s="30" t="n"/>
      <c r="D14" s="31" t="n"/>
      <c r="E14" s="31" t="n"/>
      <c r="F14" s="33" t="n"/>
      <c r="G14" s="13" t="n"/>
      <c r="H14" s="27">
        <f>IF($A14="","",IF(OR(NOT(ISNUMBER($D14)),NOT(ISNUMBER($E14))),"",IFERROR(($E14-$D14)*24,"")))</f>
        <v/>
      </c>
      <c r="I14" s="4">
        <f>IF($A14="","",IF(OR($B14="",$G14="",NOT(ISNUMBER($C14)),NOT(ISNUMBER($D14)),NOT(ISNUMBER($E14)),NOT(ISNUMBER($F14))),"Completar datos",IF(OR($C14&lt;'Parámetros'!$B$4,$C14&gt;'Parámetros'!$B$5,$D14&lt;'Parámetros'!$B$6,$E14&gt;'Parámetros'!$B$7,$E14&lt;=$D14,$F14&lt;'Parámetros'!$B$10,$F14&gt;'Parámetros'!$B$11),"Comprobar límites","Registro coherente")))</f>
        <v/>
      </c>
    </row>
    <row r="15" ht="27" customHeight="1">
      <c r="A15" s="13" t="n"/>
      <c r="B15" s="13" t="n"/>
      <c r="C15" s="30" t="n"/>
      <c r="D15" s="31" t="n"/>
      <c r="E15" s="31" t="n"/>
      <c r="F15" s="33" t="n"/>
      <c r="G15" s="13" t="n"/>
      <c r="H15" s="35">
        <f>IF($A15="","",IF(OR(NOT(ISNUMBER($D15)),NOT(ISNUMBER($E15))),"",IFERROR(($E15-$D15)*24,"")))</f>
        <v/>
      </c>
      <c r="I15" s="6">
        <f>IF($A15="","",IF(OR($B15="",$G15="",NOT(ISNUMBER($C15)),NOT(ISNUMBER($D15)),NOT(ISNUMBER($E15)),NOT(ISNUMBER($F15))),"Completar datos",IF(OR($C15&lt;'Parámetros'!$B$4,$C15&gt;'Parámetros'!$B$5,$D15&lt;'Parámetros'!$B$6,$E15&gt;'Parámetros'!$B$7,$E15&lt;=$D15,$F15&lt;'Parámetros'!$B$10,$F15&gt;'Parámetros'!$B$11),"Comprobar límites","Registro coherente")))</f>
        <v/>
      </c>
    </row>
    <row r="16" ht="27" customHeight="1">
      <c r="A16" s="13" t="n"/>
      <c r="B16" s="13" t="n"/>
      <c r="C16" s="30" t="n"/>
      <c r="D16" s="31" t="n"/>
      <c r="E16" s="31" t="n"/>
      <c r="F16" s="33" t="n"/>
      <c r="G16" s="13" t="n"/>
      <c r="H16" s="27">
        <f>IF($A16="","",IF(OR(NOT(ISNUMBER($D16)),NOT(ISNUMBER($E16))),"",IFERROR(($E16-$D16)*24,"")))</f>
        <v/>
      </c>
      <c r="I16" s="4">
        <f>IF($A16="","",IF(OR($B16="",$G16="",NOT(ISNUMBER($C16)),NOT(ISNUMBER($D16)),NOT(ISNUMBER($E16)),NOT(ISNUMBER($F16))),"Completar datos",IF(OR($C16&lt;'Parámetros'!$B$4,$C16&gt;'Parámetros'!$B$5,$D16&lt;'Parámetros'!$B$6,$E16&gt;'Parámetros'!$B$7,$E16&lt;=$D16,$F16&lt;'Parámetros'!$B$10,$F16&gt;'Parámetros'!$B$11),"Comprobar límites","Registro coherente")))</f>
        <v/>
      </c>
    </row>
    <row r="17" ht="27" customHeight="1">
      <c r="A17" s="13" t="n"/>
      <c r="B17" s="13" t="n"/>
      <c r="C17" s="30" t="n"/>
      <c r="D17" s="31" t="n"/>
      <c r="E17" s="31" t="n"/>
      <c r="F17" s="33" t="n"/>
      <c r="G17" s="13" t="n"/>
      <c r="H17" s="35">
        <f>IF($A17="","",IF(OR(NOT(ISNUMBER($D17)),NOT(ISNUMBER($E17))),"",IFERROR(($E17-$D17)*24,"")))</f>
        <v/>
      </c>
      <c r="I17" s="6">
        <f>IF($A17="","",IF(OR($B17="",$G17="",NOT(ISNUMBER($C17)),NOT(ISNUMBER($D17)),NOT(ISNUMBER($E17)),NOT(ISNUMBER($F17))),"Completar datos",IF(OR($C17&lt;'Parámetros'!$B$4,$C17&gt;'Parámetros'!$B$5,$D17&lt;'Parámetros'!$B$6,$E17&gt;'Parámetros'!$B$7,$E17&lt;=$D17,$F17&lt;'Parámetros'!$B$10,$F17&gt;'Parámetros'!$B$11),"Comprobar límites","Registro coherente")))</f>
        <v/>
      </c>
    </row>
    <row r="18" ht="27" customHeight="1">
      <c r="A18" s="13" t="n"/>
      <c r="B18" s="13" t="n"/>
      <c r="C18" s="30" t="n"/>
      <c r="D18" s="31" t="n"/>
      <c r="E18" s="31" t="n"/>
      <c r="F18" s="33" t="n"/>
      <c r="G18" s="13" t="n"/>
      <c r="H18" s="27">
        <f>IF($A18="","",IF(OR(NOT(ISNUMBER($D18)),NOT(ISNUMBER($E18))),"",IFERROR(($E18-$D18)*24,"")))</f>
        <v/>
      </c>
      <c r="I18" s="4">
        <f>IF($A18="","",IF(OR($B18="",$G18="",NOT(ISNUMBER($C18)),NOT(ISNUMBER($D18)),NOT(ISNUMBER($E18)),NOT(ISNUMBER($F18))),"Completar datos",IF(OR($C18&lt;'Parámetros'!$B$4,$C18&gt;'Parámetros'!$B$5,$D18&lt;'Parámetros'!$B$6,$E18&gt;'Parámetros'!$B$7,$E18&lt;=$D18,$F18&lt;'Parámetros'!$B$10,$F18&gt;'Parámetros'!$B$11),"Comprobar límites","Registro coherente")))</f>
        <v/>
      </c>
    </row>
    <row r="19" ht="27" customHeight="1">
      <c r="A19" s="13" t="n"/>
      <c r="B19" s="13" t="n"/>
      <c r="C19" s="30" t="n"/>
      <c r="D19" s="31" t="n"/>
      <c r="E19" s="31" t="n"/>
      <c r="F19" s="33" t="n"/>
      <c r="G19" s="13" t="n"/>
      <c r="H19" s="35">
        <f>IF($A19="","",IF(OR(NOT(ISNUMBER($D19)),NOT(ISNUMBER($E19))),"",IFERROR(($E19-$D19)*24,"")))</f>
        <v/>
      </c>
      <c r="I19" s="6">
        <f>IF($A19="","",IF(OR($B19="",$G19="",NOT(ISNUMBER($C19)),NOT(ISNUMBER($D19)),NOT(ISNUMBER($E19)),NOT(ISNUMBER($F19))),"Completar datos",IF(OR($C19&lt;'Parámetros'!$B$4,$C19&gt;'Parámetros'!$B$5,$D19&lt;'Parámetros'!$B$6,$E19&gt;'Parámetros'!$B$7,$E19&lt;=$D19,$F19&lt;'Parámetros'!$B$10,$F19&gt;'Parámetros'!$B$11),"Comprobar límites","Registro coherente")))</f>
        <v/>
      </c>
    </row>
    <row r="20" ht="27" customHeight="1">
      <c r="A20" s="13" t="n"/>
      <c r="B20" s="13" t="n"/>
      <c r="C20" s="30" t="n"/>
      <c r="D20" s="31" t="n"/>
      <c r="E20" s="31" t="n"/>
      <c r="F20" s="33" t="n"/>
      <c r="G20" s="13" t="n"/>
      <c r="H20" s="27">
        <f>IF($A20="","",IF(OR(NOT(ISNUMBER($D20)),NOT(ISNUMBER($E20))),"",IFERROR(($E20-$D20)*24,"")))</f>
        <v/>
      </c>
      <c r="I20" s="4">
        <f>IF($A20="","",IF(OR($B20="",$G20="",NOT(ISNUMBER($C20)),NOT(ISNUMBER($D20)),NOT(ISNUMBER($E20)),NOT(ISNUMBER($F20))),"Completar datos",IF(OR($C20&lt;'Parámetros'!$B$4,$C20&gt;'Parámetros'!$B$5,$D20&lt;'Parámetros'!$B$6,$E20&gt;'Parámetros'!$B$7,$E20&lt;=$D20,$F20&lt;'Parámetros'!$B$10,$F20&gt;'Parámetros'!$B$11),"Comprobar límites","Registro coherente")))</f>
        <v/>
      </c>
    </row>
    <row r="21" ht="27" customHeight="1">
      <c r="A21" s="13" t="n"/>
      <c r="B21" s="13" t="n"/>
      <c r="C21" s="30" t="n"/>
      <c r="D21" s="31" t="n"/>
      <c r="E21" s="31" t="n"/>
      <c r="F21" s="33" t="n"/>
      <c r="G21" s="13" t="n"/>
      <c r="H21" s="35">
        <f>IF($A21="","",IF(OR(NOT(ISNUMBER($D21)),NOT(ISNUMBER($E21))),"",IFERROR(($E21-$D21)*24,"")))</f>
        <v/>
      </c>
      <c r="I21" s="6">
        <f>IF($A21="","",IF(OR($B21="",$G21="",NOT(ISNUMBER($C21)),NOT(ISNUMBER($D21)),NOT(ISNUMBER($E21)),NOT(ISNUMBER($F21))),"Completar datos",IF(OR($C21&lt;'Parámetros'!$B$4,$C21&gt;'Parámetros'!$B$5,$D21&lt;'Parámetros'!$B$6,$E21&gt;'Parámetros'!$B$7,$E21&lt;=$D21,$F21&lt;'Parámetros'!$B$10,$F21&gt;'Parámetros'!$B$11),"Comprobar límites","Registro coherente")))</f>
        <v/>
      </c>
    </row>
    <row r="22" ht="27" customHeight="1">
      <c r="A22" s="13" t="n"/>
      <c r="B22" s="13" t="n"/>
      <c r="C22" s="30" t="n"/>
      <c r="D22" s="31" t="n"/>
      <c r="E22" s="31" t="n"/>
      <c r="F22" s="33" t="n"/>
      <c r="G22" s="13" t="n"/>
      <c r="H22" s="27">
        <f>IF($A22="","",IF(OR(NOT(ISNUMBER($D22)),NOT(ISNUMBER($E22))),"",IFERROR(($E22-$D22)*24,"")))</f>
        <v/>
      </c>
      <c r="I22" s="4">
        <f>IF($A22="","",IF(OR($B22="",$G22="",NOT(ISNUMBER($C22)),NOT(ISNUMBER($D22)),NOT(ISNUMBER($E22)),NOT(ISNUMBER($F22))),"Completar datos",IF(OR($C22&lt;'Parámetros'!$B$4,$C22&gt;'Parámetros'!$B$5,$D22&lt;'Parámetros'!$B$6,$E22&gt;'Parámetros'!$B$7,$E22&lt;=$D22,$F22&lt;'Parámetros'!$B$10,$F22&gt;'Parámetros'!$B$11),"Comprobar límites","Registro coherente")))</f>
        <v/>
      </c>
    </row>
    <row r="23" ht="27" customHeight="1">
      <c r="A23" s="13" t="n"/>
      <c r="B23" s="13" t="n"/>
      <c r="C23" s="30" t="n"/>
      <c r="D23" s="31" t="n"/>
      <c r="E23" s="31" t="n"/>
      <c r="F23" s="33" t="n"/>
      <c r="G23" s="13" t="n"/>
      <c r="H23" s="35">
        <f>IF($A23="","",IF(OR(NOT(ISNUMBER($D23)),NOT(ISNUMBER($E23))),"",IFERROR(($E23-$D23)*24,"")))</f>
        <v/>
      </c>
      <c r="I23" s="6">
        <f>IF($A23="","",IF(OR($B23="",$G23="",NOT(ISNUMBER($C23)),NOT(ISNUMBER($D23)),NOT(ISNUMBER($E23)),NOT(ISNUMBER($F23))),"Completar datos",IF(OR($C23&lt;'Parámetros'!$B$4,$C23&gt;'Parámetros'!$B$5,$D23&lt;'Parámetros'!$B$6,$E23&gt;'Parámetros'!$B$7,$E23&lt;=$D23,$F23&lt;'Parámetros'!$B$10,$F23&gt;'Parámetros'!$B$11),"Comprobar límites","Registro coherente")))</f>
        <v/>
      </c>
    </row>
    <row r="24" ht="27" customHeight="1">
      <c r="A24" s="13" t="n"/>
      <c r="B24" s="13" t="n"/>
      <c r="C24" s="30" t="n"/>
      <c r="D24" s="31" t="n"/>
      <c r="E24" s="31" t="n"/>
      <c r="F24" s="33" t="n"/>
      <c r="G24" s="13" t="n"/>
      <c r="H24" s="27">
        <f>IF($A24="","",IF(OR(NOT(ISNUMBER($D24)),NOT(ISNUMBER($E24))),"",IFERROR(($E24-$D24)*24,"")))</f>
        <v/>
      </c>
      <c r="I24" s="4">
        <f>IF($A24="","",IF(OR($B24="",$G24="",NOT(ISNUMBER($C24)),NOT(ISNUMBER($D24)),NOT(ISNUMBER($E24)),NOT(ISNUMBER($F24))),"Completar datos",IF(OR($C24&lt;'Parámetros'!$B$4,$C24&gt;'Parámetros'!$B$5,$D24&lt;'Parámetros'!$B$6,$E24&gt;'Parámetros'!$B$7,$E24&lt;=$D24,$F24&lt;'Parámetros'!$B$10,$F24&gt;'Parámetros'!$B$11),"Comprobar límites","Registro coherente")))</f>
        <v/>
      </c>
    </row>
    <row r="25" ht="27" customHeight="1">
      <c r="A25" s="13" t="n"/>
      <c r="B25" s="13" t="n"/>
      <c r="C25" s="30" t="n"/>
      <c r="D25" s="31" t="n"/>
      <c r="E25" s="31" t="n"/>
      <c r="F25" s="33" t="n"/>
      <c r="G25" s="13" t="n"/>
      <c r="H25" s="35">
        <f>IF($A25="","",IF(OR(NOT(ISNUMBER($D25)),NOT(ISNUMBER($E25))),"",IFERROR(($E25-$D25)*24,"")))</f>
        <v/>
      </c>
      <c r="I25" s="6">
        <f>IF($A25="","",IF(OR($B25="",$G25="",NOT(ISNUMBER($C25)),NOT(ISNUMBER($D25)),NOT(ISNUMBER($E25)),NOT(ISNUMBER($F25))),"Completar datos",IF(OR($C25&lt;'Parámetros'!$B$4,$C25&gt;'Parámetros'!$B$5,$D25&lt;'Parámetros'!$B$6,$E25&gt;'Parámetros'!$B$7,$E25&lt;=$D25,$F25&lt;'Parámetros'!$B$10,$F25&gt;'Parámetros'!$B$11),"Comprobar límites","Registro coherente")))</f>
        <v/>
      </c>
    </row>
    <row r="26" ht="27" customHeight="1">
      <c r="A26" s="13" t="n"/>
      <c r="B26" s="13" t="n"/>
      <c r="C26" s="30" t="n"/>
      <c r="D26" s="31" t="n"/>
      <c r="E26" s="31" t="n"/>
      <c r="F26" s="33" t="n"/>
      <c r="G26" s="13" t="n"/>
      <c r="H26" s="27">
        <f>IF($A26="","",IF(OR(NOT(ISNUMBER($D26)),NOT(ISNUMBER($E26))),"",IFERROR(($E26-$D26)*24,"")))</f>
        <v/>
      </c>
      <c r="I26" s="4">
        <f>IF($A26="","",IF(OR($B26="",$G26="",NOT(ISNUMBER($C26)),NOT(ISNUMBER($D26)),NOT(ISNUMBER($E26)),NOT(ISNUMBER($F26))),"Completar datos",IF(OR($C26&lt;'Parámetros'!$B$4,$C26&gt;'Parámetros'!$B$5,$D26&lt;'Parámetros'!$B$6,$E26&gt;'Parámetros'!$B$7,$E26&lt;=$D26,$F26&lt;'Parámetros'!$B$10,$F26&gt;'Parámetros'!$B$11),"Comprobar límites","Registro coherente")))</f>
        <v/>
      </c>
    </row>
    <row r="27" ht="27" customHeight="1">
      <c r="A27" s="13" t="n"/>
      <c r="B27" s="13" t="n"/>
      <c r="C27" s="30" t="n"/>
      <c r="D27" s="31" t="n"/>
      <c r="E27" s="31" t="n"/>
      <c r="F27" s="33" t="n"/>
      <c r="G27" s="13" t="n"/>
      <c r="H27" s="35">
        <f>IF($A27="","",IF(OR(NOT(ISNUMBER($D27)),NOT(ISNUMBER($E27))),"",IFERROR(($E27-$D27)*24,"")))</f>
        <v/>
      </c>
      <c r="I27" s="6">
        <f>IF($A27="","",IF(OR($B27="",$G27="",NOT(ISNUMBER($C27)),NOT(ISNUMBER($D27)),NOT(ISNUMBER($E27)),NOT(ISNUMBER($F27))),"Completar datos",IF(OR($C27&lt;'Parámetros'!$B$4,$C27&gt;'Parámetros'!$B$5,$D27&lt;'Parámetros'!$B$6,$E27&gt;'Parámetros'!$B$7,$E27&lt;=$D27,$F27&lt;'Parámetros'!$B$10,$F27&gt;'Parámetros'!$B$11),"Comprobar límites","Registro coherente")))</f>
        <v/>
      </c>
    </row>
    <row r="28" ht="27" customHeight="1">
      <c r="A28" s="13" t="n"/>
      <c r="B28" s="13" t="n"/>
      <c r="C28" s="30" t="n"/>
      <c r="D28" s="31" t="n"/>
      <c r="E28" s="31" t="n"/>
      <c r="F28" s="33" t="n"/>
      <c r="G28" s="13" t="n"/>
      <c r="H28" s="27">
        <f>IF($A28="","",IF(OR(NOT(ISNUMBER($D28)),NOT(ISNUMBER($E28))),"",IFERROR(($E28-$D28)*24,"")))</f>
        <v/>
      </c>
      <c r="I28" s="4">
        <f>IF($A28="","",IF(OR($B28="",$G28="",NOT(ISNUMBER($C28)),NOT(ISNUMBER($D28)),NOT(ISNUMBER($E28)),NOT(ISNUMBER($F28))),"Completar datos",IF(OR($C28&lt;'Parámetros'!$B$4,$C28&gt;'Parámetros'!$B$5,$D28&lt;'Parámetros'!$B$6,$E28&gt;'Parámetros'!$B$7,$E28&lt;=$D28,$F28&lt;'Parámetros'!$B$10,$F28&gt;'Parámetros'!$B$11),"Comprobar límites","Registro coherente")))</f>
        <v/>
      </c>
    </row>
    <row r="29" ht="27" customHeight="1">
      <c r="A29" s="13" t="n"/>
      <c r="B29" s="13" t="n"/>
      <c r="C29" s="30" t="n"/>
      <c r="D29" s="31" t="n"/>
      <c r="E29" s="31" t="n"/>
      <c r="F29" s="33" t="n"/>
      <c r="G29" s="13" t="n"/>
      <c r="H29" s="35">
        <f>IF($A29="","",IF(OR(NOT(ISNUMBER($D29)),NOT(ISNUMBER($E29))),"",IFERROR(($E29-$D29)*24,"")))</f>
        <v/>
      </c>
      <c r="I29" s="6">
        <f>IF($A29="","",IF(OR($B29="",$G29="",NOT(ISNUMBER($C29)),NOT(ISNUMBER($D29)),NOT(ISNUMBER($E29)),NOT(ISNUMBER($F29))),"Completar datos",IF(OR($C29&lt;'Parámetros'!$B$4,$C29&gt;'Parámetros'!$B$5,$D29&lt;'Parámetros'!$B$6,$E29&gt;'Parámetros'!$B$7,$E29&lt;=$D29,$F29&lt;'Parámetros'!$B$10,$F29&gt;'Parámetros'!$B$11),"Comprobar límites","Registro coherente")))</f>
        <v/>
      </c>
    </row>
    <row r="30" ht="27" customHeight="1">
      <c r="A30" s="13" t="n"/>
      <c r="B30" s="13" t="n"/>
      <c r="C30" s="30" t="n"/>
      <c r="D30" s="31" t="n"/>
      <c r="E30" s="31" t="n"/>
      <c r="F30" s="33" t="n"/>
      <c r="G30" s="13" t="n"/>
      <c r="H30" s="27">
        <f>IF($A30="","",IF(OR(NOT(ISNUMBER($D30)),NOT(ISNUMBER($E30))),"",IFERROR(($E30-$D30)*24,"")))</f>
        <v/>
      </c>
      <c r="I30" s="4">
        <f>IF($A30="","",IF(OR($B30="",$G30="",NOT(ISNUMBER($C30)),NOT(ISNUMBER($D30)),NOT(ISNUMBER($E30)),NOT(ISNUMBER($F30))),"Completar datos",IF(OR($C30&lt;'Parámetros'!$B$4,$C30&gt;'Parámetros'!$B$5,$D30&lt;'Parámetros'!$B$6,$E30&gt;'Parámetros'!$B$7,$E30&lt;=$D30,$F30&lt;'Parámetros'!$B$10,$F30&gt;'Parámetros'!$B$11),"Comprobar límites","Registro coherente")))</f>
        <v/>
      </c>
    </row>
    <row r="31" ht="27" customHeight="1">
      <c r="A31" s="13" t="n"/>
      <c r="B31" s="13" t="n"/>
      <c r="C31" s="30" t="n"/>
      <c r="D31" s="31" t="n"/>
      <c r="E31" s="31" t="n"/>
      <c r="F31" s="33" t="n"/>
      <c r="G31" s="13" t="n"/>
      <c r="H31" s="35">
        <f>IF($A31="","",IF(OR(NOT(ISNUMBER($D31)),NOT(ISNUMBER($E31))),"",IFERROR(($E31-$D31)*24,"")))</f>
        <v/>
      </c>
      <c r="I31" s="6">
        <f>IF($A31="","",IF(OR($B31="",$G31="",NOT(ISNUMBER($C31)),NOT(ISNUMBER($D31)),NOT(ISNUMBER($E31)),NOT(ISNUMBER($F31))),"Completar datos",IF(OR($C31&lt;'Parámetros'!$B$4,$C31&gt;'Parámetros'!$B$5,$D31&lt;'Parámetros'!$B$6,$E31&gt;'Parámetros'!$B$7,$E31&lt;=$D31,$F31&lt;'Parámetros'!$B$10,$F31&gt;'Parámetros'!$B$11),"Comprobar límites","Registro coherente")))</f>
        <v/>
      </c>
    </row>
    <row r="32" ht="27" customHeight="1">
      <c r="A32" s="13" t="n"/>
      <c r="B32" s="13" t="n"/>
      <c r="C32" s="30" t="n"/>
      <c r="D32" s="31" t="n"/>
      <c r="E32" s="31" t="n"/>
      <c r="F32" s="33" t="n"/>
      <c r="G32" s="13" t="n"/>
      <c r="H32" s="27">
        <f>IF($A32="","",IF(OR(NOT(ISNUMBER($D32)),NOT(ISNUMBER($E32))),"",IFERROR(($E32-$D32)*24,"")))</f>
        <v/>
      </c>
      <c r="I32" s="4">
        <f>IF($A32="","",IF(OR($B32="",$G32="",NOT(ISNUMBER($C32)),NOT(ISNUMBER($D32)),NOT(ISNUMBER($E32)),NOT(ISNUMBER($F32))),"Completar datos",IF(OR($C32&lt;'Parámetros'!$B$4,$C32&gt;'Parámetros'!$B$5,$D32&lt;'Parámetros'!$B$6,$E32&gt;'Parámetros'!$B$7,$E32&lt;=$D32,$F32&lt;'Parámetros'!$B$10,$F32&gt;'Parámetros'!$B$11),"Comprobar límites","Registro coherente")))</f>
        <v/>
      </c>
    </row>
    <row r="33" ht="27" customHeight="1">
      <c r="A33" s="13" t="n"/>
      <c r="B33" s="13" t="n"/>
      <c r="C33" s="30" t="n"/>
      <c r="D33" s="31" t="n"/>
      <c r="E33" s="31" t="n"/>
      <c r="F33" s="33" t="n"/>
      <c r="G33" s="13" t="n"/>
      <c r="H33" s="35">
        <f>IF($A33="","",IF(OR(NOT(ISNUMBER($D33)),NOT(ISNUMBER($E33))),"",IFERROR(($E33-$D33)*24,"")))</f>
        <v/>
      </c>
      <c r="I33" s="6">
        <f>IF($A33="","",IF(OR($B33="",$G33="",NOT(ISNUMBER($C33)),NOT(ISNUMBER($D33)),NOT(ISNUMBER($E33)),NOT(ISNUMBER($F33))),"Completar datos",IF(OR($C33&lt;'Parámetros'!$B$4,$C33&gt;'Parámetros'!$B$5,$D33&lt;'Parámetros'!$B$6,$E33&gt;'Parámetros'!$B$7,$E33&lt;=$D33,$F33&lt;'Parámetros'!$B$10,$F33&gt;'Parámetros'!$B$11),"Comprobar límites","Registro coherente")))</f>
        <v/>
      </c>
    </row>
    <row r="34" ht="27" customHeight="1">
      <c r="A34" s="13" t="n"/>
      <c r="B34" s="13" t="n"/>
      <c r="C34" s="30" t="n"/>
      <c r="D34" s="31" t="n"/>
      <c r="E34" s="31" t="n"/>
      <c r="F34" s="33" t="n"/>
      <c r="G34" s="13" t="n"/>
      <c r="H34" s="27">
        <f>IF($A34="","",IF(OR(NOT(ISNUMBER($D34)),NOT(ISNUMBER($E34))),"",IFERROR(($E34-$D34)*24,"")))</f>
        <v/>
      </c>
      <c r="I34" s="4">
        <f>IF($A34="","",IF(OR($B34="",$G34="",NOT(ISNUMBER($C34)),NOT(ISNUMBER($D34)),NOT(ISNUMBER($E34)),NOT(ISNUMBER($F34))),"Completar datos",IF(OR($C34&lt;'Parámetros'!$B$4,$C34&gt;'Parámetros'!$B$5,$D34&lt;'Parámetros'!$B$6,$E34&gt;'Parámetros'!$B$7,$E34&lt;=$D34,$F34&lt;'Parámetros'!$B$10,$F34&gt;'Parámetros'!$B$11),"Comprobar límites","Registro coherente")))</f>
        <v/>
      </c>
    </row>
    <row r="35" ht="27" customHeight="1">
      <c r="A35" s="13" t="n"/>
      <c r="B35" s="13" t="n"/>
      <c r="C35" s="30" t="n"/>
      <c r="D35" s="31" t="n"/>
      <c r="E35" s="31" t="n"/>
      <c r="F35" s="33" t="n"/>
      <c r="G35" s="13" t="n"/>
      <c r="H35" s="35">
        <f>IF($A35="","",IF(OR(NOT(ISNUMBER($D35)),NOT(ISNUMBER($E35))),"",IFERROR(($E35-$D35)*24,"")))</f>
        <v/>
      </c>
      <c r="I35" s="6">
        <f>IF($A35="","",IF(OR($B35="",$G35="",NOT(ISNUMBER($C35)),NOT(ISNUMBER($D35)),NOT(ISNUMBER($E35)),NOT(ISNUMBER($F35))),"Completar datos",IF(OR($C35&lt;'Parámetros'!$B$4,$C35&gt;'Parámetros'!$B$5,$D35&lt;'Parámetros'!$B$6,$E35&gt;'Parámetros'!$B$7,$E35&lt;=$D35,$F35&lt;'Parámetros'!$B$10,$F35&gt;'Parámetros'!$B$11),"Comprobar límites","Registro coherente")))</f>
        <v/>
      </c>
    </row>
    <row r="36" ht="27" customHeight="1">
      <c r="A36" s="13" t="n"/>
      <c r="B36" s="13" t="n"/>
      <c r="C36" s="30" t="n"/>
      <c r="D36" s="31" t="n"/>
      <c r="E36" s="31" t="n"/>
      <c r="F36" s="33" t="n"/>
      <c r="G36" s="13" t="n"/>
      <c r="H36" s="27">
        <f>IF($A36="","",IF(OR(NOT(ISNUMBER($D36)),NOT(ISNUMBER($E36))),"",IFERROR(($E36-$D36)*24,"")))</f>
        <v/>
      </c>
      <c r="I36" s="4">
        <f>IF($A36="","",IF(OR($B36="",$G36="",NOT(ISNUMBER($C36)),NOT(ISNUMBER($D36)),NOT(ISNUMBER($E36)),NOT(ISNUMBER($F36))),"Completar datos",IF(OR($C36&lt;'Parámetros'!$B$4,$C36&gt;'Parámetros'!$B$5,$D36&lt;'Parámetros'!$B$6,$E36&gt;'Parámetros'!$B$7,$E36&lt;=$D36,$F36&lt;'Parámetros'!$B$10,$F36&gt;'Parámetros'!$B$11),"Comprobar límites","Registro coherente")))</f>
        <v/>
      </c>
    </row>
    <row r="37" ht="27" customHeight="1">
      <c r="A37" s="13" t="n"/>
      <c r="B37" s="13" t="n"/>
      <c r="C37" s="30" t="n"/>
      <c r="D37" s="31" t="n"/>
      <c r="E37" s="31" t="n"/>
      <c r="F37" s="33" t="n"/>
      <c r="G37" s="13" t="n"/>
      <c r="H37" s="35">
        <f>IF($A37="","",IF(OR(NOT(ISNUMBER($D37)),NOT(ISNUMBER($E37))),"",IFERROR(($E37-$D37)*24,"")))</f>
        <v/>
      </c>
      <c r="I37" s="6">
        <f>IF($A37="","",IF(OR($B37="",$G37="",NOT(ISNUMBER($C37)),NOT(ISNUMBER($D37)),NOT(ISNUMBER($E37)),NOT(ISNUMBER($F37))),"Completar datos",IF(OR($C37&lt;'Parámetros'!$B$4,$C37&gt;'Parámetros'!$B$5,$D37&lt;'Parámetros'!$B$6,$E37&gt;'Parámetros'!$B$7,$E37&lt;=$D37,$F37&lt;'Parámetros'!$B$10,$F37&gt;'Parámetros'!$B$11),"Comprobar límites","Registro coherente")))</f>
        <v/>
      </c>
    </row>
    <row r="38" ht="27" customHeight="1">
      <c r="A38" s="13" t="n"/>
      <c r="B38" s="13" t="n"/>
      <c r="C38" s="30" t="n"/>
      <c r="D38" s="31" t="n"/>
      <c r="E38" s="31" t="n"/>
      <c r="F38" s="33" t="n"/>
      <c r="G38" s="13" t="n"/>
      <c r="H38" s="27">
        <f>IF($A38="","",IF(OR(NOT(ISNUMBER($D38)),NOT(ISNUMBER($E38))),"",IFERROR(($E38-$D38)*24,"")))</f>
        <v/>
      </c>
      <c r="I38" s="4">
        <f>IF($A38="","",IF(OR($B38="",$G38="",NOT(ISNUMBER($C38)),NOT(ISNUMBER($D38)),NOT(ISNUMBER($E38)),NOT(ISNUMBER($F38))),"Completar datos",IF(OR($C38&lt;'Parámetros'!$B$4,$C38&gt;'Parámetros'!$B$5,$D38&lt;'Parámetros'!$B$6,$E38&gt;'Parámetros'!$B$7,$E38&lt;=$D38,$F38&lt;'Parámetros'!$B$10,$F38&gt;'Parámetros'!$B$11),"Comprobar límites","Registro coherente")))</f>
        <v/>
      </c>
    </row>
    <row r="39" ht="27" customHeight="1">
      <c r="A39" s="13" t="n"/>
      <c r="B39" s="13" t="n"/>
      <c r="C39" s="30" t="n"/>
      <c r="D39" s="31" t="n"/>
      <c r="E39" s="31" t="n"/>
      <c r="F39" s="33" t="n"/>
      <c r="G39" s="13" t="n"/>
      <c r="H39" s="35">
        <f>IF($A39="","",IF(OR(NOT(ISNUMBER($D39)),NOT(ISNUMBER($E39))),"",IFERROR(($E39-$D39)*24,"")))</f>
        <v/>
      </c>
      <c r="I39" s="6">
        <f>IF($A39="","",IF(OR($B39="",$G39="",NOT(ISNUMBER($C39)),NOT(ISNUMBER($D39)),NOT(ISNUMBER($E39)),NOT(ISNUMBER($F39))),"Completar datos",IF(OR($C39&lt;'Parámetros'!$B$4,$C39&gt;'Parámetros'!$B$5,$D39&lt;'Parámetros'!$B$6,$E39&gt;'Parámetros'!$B$7,$E39&lt;=$D39,$F39&lt;'Parámetros'!$B$10,$F39&gt;'Parámetros'!$B$11),"Comprobar límites","Registro coherente")))</f>
        <v/>
      </c>
    </row>
    <row r="40" ht="27" customHeight="1">
      <c r="A40" s="13" t="n"/>
      <c r="B40" s="13" t="n"/>
      <c r="C40" s="30" t="n"/>
      <c r="D40" s="31" t="n"/>
      <c r="E40" s="31" t="n"/>
      <c r="F40" s="33" t="n"/>
      <c r="G40" s="13" t="n"/>
      <c r="H40" s="27">
        <f>IF($A40="","",IF(OR(NOT(ISNUMBER($D40)),NOT(ISNUMBER($E40))),"",IFERROR(($E40-$D40)*24,"")))</f>
        <v/>
      </c>
      <c r="I40" s="4">
        <f>IF($A40="","",IF(OR($B40="",$G40="",NOT(ISNUMBER($C40)),NOT(ISNUMBER($D40)),NOT(ISNUMBER($E40)),NOT(ISNUMBER($F40))),"Completar datos",IF(OR($C40&lt;'Parámetros'!$B$4,$C40&gt;'Parámetros'!$B$5,$D40&lt;'Parámetros'!$B$6,$E40&gt;'Parámetros'!$B$7,$E40&lt;=$D40,$F40&lt;'Parámetros'!$B$10,$F40&gt;'Parámetros'!$B$11),"Comprobar límites","Registro coherente")))</f>
        <v/>
      </c>
    </row>
    <row r="41" ht="27" customHeight="1">
      <c r="A41" s="13" t="n"/>
      <c r="B41" s="13" t="n"/>
      <c r="C41" s="30" t="n"/>
      <c r="D41" s="31" t="n"/>
      <c r="E41" s="31" t="n"/>
      <c r="F41" s="33" t="n"/>
      <c r="G41" s="13" t="n"/>
      <c r="H41" s="35">
        <f>IF($A41="","",IF(OR(NOT(ISNUMBER($D41)),NOT(ISNUMBER($E41))),"",IFERROR(($E41-$D41)*24,"")))</f>
        <v/>
      </c>
      <c r="I41" s="6">
        <f>IF($A41="","",IF(OR($B41="",$G41="",NOT(ISNUMBER($C41)),NOT(ISNUMBER($D41)),NOT(ISNUMBER($E41)),NOT(ISNUMBER($F41))),"Completar datos",IF(OR($C41&lt;'Parámetros'!$B$4,$C41&gt;'Parámetros'!$B$5,$D41&lt;'Parámetros'!$B$6,$E41&gt;'Parámetros'!$B$7,$E41&lt;=$D41,$F41&lt;'Parámetros'!$B$10,$F41&gt;'Parámetros'!$B$11),"Comprobar límites","Registro coherente")))</f>
        <v/>
      </c>
    </row>
    <row r="42" ht="27" customHeight="1">
      <c r="A42" s="13" t="n"/>
      <c r="B42" s="13" t="n"/>
      <c r="C42" s="30" t="n"/>
      <c r="D42" s="31" t="n"/>
      <c r="E42" s="31" t="n"/>
      <c r="F42" s="33" t="n"/>
      <c r="G42" s="13" t="n"/>
      <c r="H42" s="27">
        <f>IF($A42="","",IF(OR(NOT(ISNUMBER($D42)),NOT(ISNUMBER($E42))),"",IFERROR(($E42-$D42)*24,"")))</f>
        <v/>
      </c>
      <c r="I42" s="4">
        <f>IF($A42="","",IF(OR($B42="",$G42="",NOT(ISNUMBER($C42)),NOT(ISNUMBER($D42)),NOT(ISNUMBER($E42)),NOT(ISNUMBER($F42))),"Completar datos",IF(OR($C42&lt;'Parámetros'!$B$4,$C42&gt;'Parámetros'!$B$5,$D42&lt;'Parámetros'!$B$6,$E42&gt;'Parámetros'!$B$7,$E42&lt;=$D42,$F42&lt;'Parámetros'!$B$10,$F42&gt;'Parámetros'!$B$11),"Comprobar límites","Registro coherente")))</f>
        <v/>
      </c>
    </row>
    <row r="43" ht="27" customHeight="1">
      <c r="A43" s="13" t="n"/>
      <c r="B43" s="13" t="n"/>
      <c r="C43" s="30" t="n"/>
      <c r="D43" s="31" t="n"/>
      <c r="E43" s="31" t="n"/>
      <c r="F43" s="33" t="n"/>
      <c r="G43" s="13" t="n"/>
      <c r="H43" s="35">
        <f>IF($A43="","",IF(OR(NOT(ISNUMBER($D43)),NOT(ISNUMBER($E43))),"",IFERROR(($E43-$D43)*24,"")))</f>
        <v/>
      </c>
      <c r="I43" s="6">
        <f>IF($A43="","",IF(OR($B43="",$G43="",NOT(ISNUMBER($C43)),NOT(ISNUMBER($D43)),NOT(ISNUMBER($E43)),NOT(ISNUMBER($F43))),"Completar datos",IF(OR($C43&lt;'Parámetros'!$B$4,$C43&gt;'Parámetros'!$B$5,$D43&lt;'Parámetros'!$B$6,$E43&gt;'Parámetros'!$B$7,$E43&lt;=$D43,$F43&lt;'Parámetros'!$B$10,$F43&gt;'Parámetros'!$B$11),"Comprobar límites","Registro coherente")))</f>
        <v/>
      </c>
    </row>
    <row r="44" ht="27" customHeight="1">
      <c r="A44" s="13" t="n"/>
      <c r="B44" s="13" t="n"/>
      <c r="C44" s="30" t="n"/>
      <c r="D44" s="31" t="n"/>
      <c r="E44" s="31" t="n"/>
      <c r="F44" s="33" t="n"/>
      <c r="G44" s="13" t="n"/>
      <c r="H44" s="27">
        <f>IF($A44="","",IF(OR(NOT(ISNUMBER($D44)),NOT(ISNUMBER($E44))),"",IFERROR(($E44-$D44)*24,"")))</f>
        <v/>
      </c>
      <c r="I44" s="4">
        <f>IF($A44="","",IF(OR($B44="",$G44="",NOT(ISNUMBER($C44)),NOT(ISNUMBER($D44)),NOT(ISNUMBER($E44)),NOT(ISNUMBER($F44))),"Completar datos",IF(OR($C44&lt;'Parámetros'!$B$4,$C44&gt;'Parámetros'!$B$5,$D44&lt;'Parámetros'!$B$6,$E44&gt;'Parámetros'!$B$7,$E44&lt;=$D44,$F44&lt;'Parámetros'!$B$10,$F44&gt;'Parámetros'!$B$11),"Comprobar límites","Registro coherente")))</f>
        <v/>
      </c>
    </row>
    <row r="45" ht="27" customHeight="1">
      <c r="A45" s="13" t="n"/>
      <c r="B45" s="13" t="n"/>
      <c r="C45" s="30" t="n"/>
      <c r="D45" s="31" t="n"/>
      <c r="E45" s="31" t="n"/>
      <c r="F45" s="33" t="n"/>
      <c r="G45" s="13" t="n"/>
      <c r="H45" s="35">
        <f>IF($A45="","",IF(OR(NOT(ISNUMBER($D45)),NOT(ISNUMBER($E45))),"",IFERROR(($E45-$D45)*24,"")))</f>
        <v/>
      </c>
      <c r="I45" s="6">
        <f>IF($A45="","",IF(OR($B45="",$G45="",NOT(ISNUMBER($C45)),NOT(ISNUMBER($D45)),NOT(ISNUMBER($E45)),NOT(ISNUMBER($F45))),"Completar datos",IF(OR($C45&lt;'Parámetros'!$B$4,$C45&gt;'Parámetros'!$B$5,$D45&lt;'Parámetros'!$B$6,$E45&gt;'Parámetros'!$B$7,$E45&lt;=$D45,$F45&lt;'Parámetros'!$B$10,$F45&gt;'Parámetros'!$B$11),"Comprobar límites","Registro coherente")))</f>
        <v/>
      </c>
    </row>
    <row r="46" ht="27" customHeight="1">
      <c r="A46" s="13" t="n"/>
      <c r="B46" s="13" t="n"/>
      <c r="C46" s="30" t="n"/>
      <c r="D46" s="31" t="n"/>
      <c r="E46" s="31" t="n"/>
      <c r="F46" s="33" t="n"/>
      <c r="G46" s="13" t="n"/>
      <c r="H46" s="27">
        <f>IF($A46="","",IF(OR(NOT(ISNUMBER($D46)),NOT(ISNUMBER($E46))),"",IFERROR(($E46-$D46)*24,"")))</f>
        <v/>
      </c>
      <c r="I46" s="4">
        <f>IF($A46="","",IF(OR($B46="",$G46="",NOT(ISNUMBER($C46)),NOT(ISNUMBER($D46)),NOT(ISNUMBER($E46)),NOT(ISNUMBER($F46))),"Completar datos",IF(OR($C46&lt;'Parámetros'!$B$4,$C46&gt;'Parámetros'!$B$5,$D46&lt;'Parámetros'!$B$6,$E46&gt;'Parámetros'!$B$7,$E46&lt;=$D46,$F46&lt;'Parámetros'!$B$10,$F46&gt;'Parámetros'!$B$11),"Comprobar límites","Registro coherente")))</f>
        <v/>
      </c>
    </row>
    <row r="47" ht="27" customHeight="1">
      <c r="A47" s="13" t="n"/>
      <c r="B47" s="13" t="n"/>
      <c r="C47" s="30" t="n"/>
      <c r="D47" s="31" t="n"/>
      <c r="E47" s="31" t="n"/>
      <c r="F47" s="33" t="n"/>
      <c r="G47" s="13" t="n"/>
      <c r="H47" s="35">
        <f>IF($A47="","",IF(OR(NOT(ISNUMBER($D47)),NOT(ISNUMBER($E47))),"",IFERROR(($E47-$D47)*24,"")))</f>
        <v/>
      </c>
      <c r="I47" s="6">
        <f>IF($A47="","",IF(OR($B47="",$G47="",NOT(ISNUMBER($C47)),NOT(ISNUMBER($D47)),NOT(ISNUMBER($E47)),NOT(ISNUMBER($F47))),"Completar datos",IF(OR($C47&lt;'Parámetros'!$B$4,$C47&gt;'Parámetros'!$B$5,$D47&lt;'Parámetros'!$B$6,$E47&gt;'Parámetros'!$B$7,$E47&lt;=$D47,$F47&lt;'Parámetros'!$B$10,$F47&gt;'Parámetros'!$B$11),"Comprobar límites","Registro coherente")))</f>
        <v/>
      </c>
    </row>
    <row r="48" ht="27" customHeight="1">
      <c r="A48" s="13" t="n"/>
      <c r="B48" s="13" t="n"/>
      <c r="C48" s="30" t="n"/>
      <c r="D48" s="31" t="n"/>
      <c r="E48" s="31" t="n"/>
      <c r="F48" s="33" t="n"/>
      <c r="G48" s="13" t="n"/>
      <c r="H48" s="27">
        <f>IF($A48="","",IF(OR(NOT(ISNUMBER($D48)),NOT(ISNUMBER($E48))),"",IFERROR(($E48-$D48)*24,"")))</f>
        <v/>
      </c>
      <c r="I48" s="4">
        <f>IF($A48="","",IF(OR($B48="",$G48="",NOT(ISNUMBER($C48)),NOT(ISNUMBER($D48)),NOT(ISNUMBER($E48)),NOT(ISNUMBER($F48))),"Completar datos",IF(OR($C48&lt;'Parámetros'!$B$4,$C48&gt;'Parámetros'!$B$5,$D48&lt;'Parámetros'!$B$6,$E48&gt;'Parámetros'!$B$7,$E48&lt;=$D48,$F48&lt;'Parámetros'!$B$10,$F48&gt;'Parámetros'!$B$11),"Comprobar límites","Registro coherente")))</f>
        <v/>
      </c>
    </row>
    <row r="49" ht="27" customHeight="1">
      <c r="A49" s="13" t="n"/>
      <c r="B49" s="13" t="n"/>
      <c r="C49" s="30" t="n"/>
      <c r="D49" s="31" t="n"/>
      <c r="E49" s="31" t="n"/>
      <c r="F49" s="33" t="n"/>
      <c r="G49" s="13" t="n"/>
      <c r="H49" s="35">
        <f>IF($A49="","",IF(OR(NOT(ISNUMBER($D49)),NOT(ISNUMBER($E49))),"",IFERROR(($E49-$D49)*24,"")))</f>
        <v/>
      </c>
      <c r="I49" s="6">
        <f>IF($A49="","",IF(OR($B49="",$G49="",NOT(ISNUMBER($C49)),NOT(ISNUMBER($D49)),NOT(ISNUMBER($E49)),NOT(ISNUMBER($F49))),"Completar datos",IF(OR($C49&lt;'Parámetros'!$B$4,$C49&gt;'Parámetros'!$B$5,$D49&lt;'Parámetros'!$B$6,$E49&gt;'Parámetros'!$B$7,$E49&lt;=$D49,$F49&lt;'Parámetros'!$B$10,$F49&gt;'Parámetros'!$B$11),"Comprobar límites","Registro coherente")))</f>
        <v/>
      </c>
    </row>
    <row r="50" ht="27" customHeight="1">
      <c r="A50" s="13" t="n"/>
      <c r="B50" s="13" t="n"/>
      <c r="C50" s="30" t="n"/>
      <c r="D50" s="31" t="n"/>
      <c r="E50" s="31" t="n"/>
      <c r="F50" s="33" t="n"/>
      <c r="G50" s="13" t="n"/>
      <c r="H50" s="27">
        <f>IF($A50="","",IF(OR(NOT(ISNUMBER($D50)),NOT(ISNUMBER($E50))),"",IFERROR(($E50-$D50)*24,"")))</f>
        <v/>
      </c>
      <c r="I50" s="4">
        <f>IF($A50="","",IF(OR($B50="",$G50="",NOT(ISNUMBER($C50)),NOT(ISNUMBER($D50)),NOT(ISNUMBER($E50)),NOT(ISNUMBER($F50))),"Completar datos",IF(OR($C50&lt;'Parámetros'!$B$4,$C50&gt;'Parámetros'!$B$5,$D50&lt;'Parámetros'!$B$6,$E50&gt;'Parámetros'!$B$7,$E50&lt;=$D50,$F50&lt;'Parámetros'!$B$10,$F50&gt;'Parámetros'!$B$11),"Comprobar límites","Registro coherente")))</f>
        <v/>
      </c>
    </row>
    <row r="51" ht="27" customHeight="1">
      <c r="A51" s="13" t="n"/>
      <c r="B51" s="13" t="n"/>
      <c r="C51" s="30" t="n"/>
      <c r="D51" s="31" t="n"/>
      <c r="E51" s="31" t="n"/>
      <c r="F51" s="33" t="n"/>
      <c r="G51" s="13" t="n"/>
      <c r="H51" s="35">
        <f>IF($A51="","",IF(OR(NOT(ISNUMBER($D51)),NOT(ISNUMBER($E51))),"",IFERROR(($E51-$D51)*24,"")))</f>
        <v/>
      </c>
      <c r="I51" s="6">
        <f>IF($A51="","",IF(OR($B51="",$G51="",NOT(ISNUMBER($C51)),NOT(ISNUMBER($D51)),NOT(ISNUMBER($E51)),NOT(ISNUMBER($F51))),"Completar datos",IF(OR($C51&lt;'Parámetros'!$B$4,$C51&gt;'Parámetros'!$B$5,$D51&lt;'Parámetros'!$B$6,$E51&gt;'Parámetros'!$B$7,$E51&lt;=$D51,$F51&lt;'Parámetros'!$B$10,$F51&gt;'Parámetros'!$B$11),"Comprobar límites","Registro coherente")))</f>
        <v/>
      </c>
    </row>
    <row r="52" ht="27" customHeight="1">
      <c r="A52" s="13" t="n"/>
      <c r="B52" s="13" t="n"/>
      <c r="C52" s="30" t="n"/>
      <c r="D52" s="31" t="n"/>
      <c r="E52" s="31" t="n"/>
      <c r="F52" s="33" t="n"/>
      <c r="G52" s="13" t="n"/>
      <c r="H52" s="27">
        <f>IF($A52="","",IF(OR(NOT(ISNUMBER($D52)),NOT(ISNUMBER($E52))),"",IFERROR(($E52-$D52)*24,"")))</f>
        <v/>
      </c>
      <c r="I52" s="4">
        <f>IF($A52="","",IF(OR($B52="",$G52="",NOT(ISNUMBER($C52)),NOT(ISNUMBER($D52)),NOT(ISNUMBER($E52)),NOT(ISNUMBER($F52))),"Completar datos",IF(OR($C52&lt;'Parámetros'!$B$4,$C52&gt;'Parámetros'!$B$5,$D52&lt;'Parámetros'!$B$6,$E52&gt;'Parámetros'!$B$7,$E52&lt;=$D52,$F52&lt;'Parámetros'!$B$10,$F52&gt;'Parámetros'!$B$11),"Comprobar límites","Registro coherente")))</f>
        <v/>
      </c>
    </row>
    <row r="53" ht="27" customHeight="1">
      <c r="A53" s="13" t="n"/>
      <c r="B53" s="13" t="n"/>
      <c r="C53" s="30" t="n"/>
      <c r="D53" s="31" t="n"/>
      <c r="E53" s="31" t="n"/>
      <c r="F53" s="33" t="n"/>
      <c r="G53" s="13" t="n"/>
      <c r="H53" s="35">
        <f>IF($A53="","",IF(OR(NOT(ISNUMBER($D53)),NOT(ISNUMBER($E53))),"",IFERROR(($E53-$D53)*24,"")))</f>
        <v/>
      </c>
      <c r="I53" s="6">
        <f>IF($A53="","",IF(OR($B53="",$G53="",NOT(ISNUMBER($C53)),NOT(ISNUMBER($D53)),NOT(ISNUMBER($E53)),NOT(ISNUMBER($F53))),"Completar datos",IF(OR($C53&lt;'Parámetros'!$B$4,$C53&gt;'Parámetros'!$B$5,$D53&lt;'Parámetros'!$B$6,$E53&gt;'Parámetros'!$B$7,$E53&lt;=$D53,$F53&lt;'Parámetros'!$B$10,$F53&gt;'Parámetros'!$B$11),"Comprobar límites","Registro coherente")))</f>
        <v/>
      </c>
    </row>
    <row r="54" ht="27" customHeight="1">
      <c r="A54" s="13" t="n"/>
      <c r="B54" s="13" t="n"/>
      <c r="C54" s="30" t="n"/>
      <c r="D54" s="31" t="n"/>
      <c r="E54" s="31" t="n"/>
      <c r="F54" s="33" t="n"/>
      <c r="G54" s="13" t="n"/>
      <c r="H54" s="27">
        <f>IF($A54="","",IF(OR(NOT(ISNUMBER($D54)),NOT(ISNUMBER($E54))),"",IFERROR(($E54-$D54)*24,"")))</f>
        <v/>
      </c>
      <c r="I54" s="4">
        <f>IF($A54="","",IF(OR($B54="",$G54="",NOT(ISNUMBER($C54)),NOT(ISNUMBER($D54)),NOT(ISNUMBER($E54)),NOT(ISNUMBER($F54))),"Completar datos",IF(OR($C54&lt;'Parámetros'!$B$4,$C54&gt;'Parámetros'!$B$5,$D54&lt;'Parámetros'!$B$6,$E54&gt;'Parámetros'!$B$7,$E54&lt;=$D54,$F54&lt;'Parámetros'!$B$10,$F54&gt;'Parámetros'!$B$11),"Comprobar límites","Registro coherente")))</f>
        <v/>
      </c>
    </row>
    <row r="55" ht="27" customHeight="1">
      <c r="A55" s="13" t="n"/>
      <c r="B55" s="13" t="n"/>
      <c r="C55" s="30" t="n"/>
      <c r="D55" s="31" t="n"/>
      <c r="E55" s="31" t="n"/>
      <c r="F55" s="33" t="n"/>
      <c r="G55" s="13" t="n"/>
      <c r="H55" s="35">
        <f>IF($A55="","",IF(OR(NOT(ISNUMBER($D55)),NOT(ISNUMBER($E55))),"",IFERROR(($E55-$D55)*24,"")))</f>
        <v/>
      </c>
      <c r="I55" s="6">
        <f>IF($A55="","",IF(OR($B55="",$G55="",NOT(ISNUMBER($C55)),NOT(ISNUMBER($D55)),NOT(ISNUMBER($E55)),NOT(ISNUMBER($F55))),"Completar datos",IF(OR($C55&lt;'Parámetros'!$B$4,$C55&gt;'Parámetros'!$B$5,$D55&lt;'Parámetros'!$B$6,$E55&gt;'Parámetros'!$B$7,$E55&lt;=$D55,$F55&lt;'Parámetros'!$B$10,$F55&gt;'Parámetros'!$B$11),"Comprobar límites","Registro coherente")))</f>
        <v/>
      </c>
    </row>
    <row r="56" ht="27" customHeight="1">
      <c r="A56" s="13" t="n"/>
      <c r="B56" s="13" t="n"/>
      <c r="C56" s="30" t="n"/>
      <c r="D56" s="31" t="n"/>
      <c r="E56" s="31" t="n"/>
      <c r="F56" s="33" t="n"/>
      <c r="G56" s="13" t="n"/>
      <c r="H56" s="27">
        <f>IF($A56="","",IF(OR(NOT(ISNUMBER($D56)),NOT(ISNUMBER($E56))),"",IFERROR(($E56-$D56)*24,"")))</f>
        <v/>
      </c>
      <c r="I56" s="4">
        <f>IF($A56="","",IF(OR($B56="",$G56="",NOT(ISNUMBER($C56)),NOT(ISNUMBER($D56)),NOT(ISNUMBER($E56)),NOT(ISNUMBER($F56))),"Completar datos",IF(OR($C56&lt;'Parámetros'!$B$4,$C56&gt;'Parámetros'!$B$5,$D56&lt;'Parámetros'!$B$6,$E56&gt;'Parámetros'!$B$7,$E56&lt;=$D56,$F56&lt;'Parámetros'!$B$10,$F56&gt;'Parámetros'!$B$11),"Comprobar límites","Registro coherente")))</f>
        <v/>
      </c>
    </row>
    <row r="57" ht="27" customHeight="1">
      <c r="A57" s="13" t="n"/>
      <c r="B57" s="13" t="n"/>
      <c r="C57" s="30" t="n"/>
      <c r="D57" s="31" t="n"/>
      <c r="E57" s="31" t="n"/>
      <c r="F57" s="33" t="n"/>
      <c r="G57" s="13" t="n"/>
      <c r="H57" s="35">
        <f>IF($A57="","",IF(OR(NOT(ISNUMBER($D57)),NOT(ISNUMBER($E57))),"",IFERROR(($E57-$D57)*24,"")))</f>
        <v/>
      </c>
      <c r="I57" s="6">
        <f>IF($A57="","",IF(OR($B57="",$G57="",NOT(ISNUMBER($C57)),NOT(ISNUMBER($D57)),NOT(ISNUMBER($E57)),NOT(ISNUMBER($F57))),"Completar datos",IF(OR($C57&lt;'Parámetros'!$B$4,$C57&gt;'Parámetros'!$B$5,$D57&lt;'Parámetros'!$B$6,$E57&gt;'Parámetros'!$B$7,$E57&lt;=$D57,$F57&lt;'Parámetros'!$B$10,$F57&gt;'Parámetros'!$B$11),"Comprobar límites","Registro coherente")))</f>
        <v/>
      </c>
    </row>
    <row r="58" ht="27" customHeight="1">
      <c r="A58" s="13" t="n"/>
      <c r="B58" s="13" t="n"/>
      <c r="C58" s="30" t="n"/>
      <c r="D58" s="31" t="n"/>
      <c r="E58" s="31" t="n"/>
      <c r="F58" s="33" t="n"/>
      <c r="G58" s="13" t="n"/>
      <c r="H58" s="27">
        <f>IF($A58="","",IF(OR(NOT(ISNUMBER($D58)),NOT(ISNUMBER($E58))),"",IFERROR(($E58-$D58)*24,"")))</f>
        <v/>
      </c>
      <c r="I58" s="4">
        <f>IF($A58="","",IF(OR($B58="",$G58="",NOT(ISNUMBER($C58)),NOT(ISNUMBER($D58)),NOT(ISNUMBER($E58)),NOT(ISNUMBER($F58))),"Completar datos",IF(OR($C58&lt;'Parámetros'!$B$4,$C58&gt;'Parámetros'!$B$5,$D58&lt;'Parámetros'!$B$6,$E58&gt;'Parámetros'!$B$7,$E58&lt;=$D58,$F58&lt;'Parámetros'!$B$10,$F58&gt;'Parámetros'!$B$11),"Comprobar límites","Registro coherente")))</f>
        <v/>
      </c>
    </row>
    <row r="59" ht="27" customHeight="1">
      <c r="A59" s="13" t="n"/>
      <c r="B59" s="13" t="n"/>
      <c r="C59" s="30" t="n"/>
      <c r="D59" s="31" t="n"/>
      <c r="E59" s="31" t="n"/>
      <c r="F59" s="33" t="n"/>
      <c r="G59" s="13" t="n"/>
      <c r="H59" s="35">
        <f>IF($A59="","",IF(OR(NOT(ISNUMBER($D59)),NOT(ISNUMBER($E59))),"",IFERROR(($E59-$D59)*24,"")))</f>
        <v/>
      </c>
      <c r="I59" s="6">
        <f>IF($A59="","",IF(OR($B59="",$G59="",NOT(ISNUMBER($C59)),NOT(ISNUMBER($D59)),NOT(ISNUMBER($E59)),NOT(ISNUMBER($F59))),"Completar datos",IF(OR($C59&lt;'Parámetros'!$B$4,$C59&gt;'Parámetros'!$B$5,$D59&lt;'Parámetros'!$B$6,$E59&gt;'Parámetros'!$B$7,$E59&lt;=$D59,$F59&lt;'Parámetros'!$B$10,$F59&gt;'Parámetros'!$B$11),"Comprobar límites","Registro coherente")))</f>
        <v/>
      </c>
    </row>
    <row r="60" ht="27" customHeight="1">
      <c r="A60" s="13" t="n"/>
      <c r="B60" s="13" t="n"/>
      <c r="C60" s="30" t="n"/>
      <c r="D60" s="31" t="n"/>
      <c r="E60" s="31" t="n"/>
      <c r="F60" s="33" t="n"/>
      <c r="G60" s="13" t="n"/>
      <c r="H60" s="27">
        <f>IF($A60="","",IF(OR(NOT(ISNUMBER($D60)),NOT(ISNUMBER($E60))),"",IFERROR(($E60-$D60)*24,"")))</f>
        <v/>
      </c>
      <c r="I60" s="4">
        <f>IF($A60="","",IF(OR($B60="",$G60="",NOT(ISNUMBER($C60)),NOT(ISNUMBER($D60)),NOT(ISNUMBER($E60)),NOT(ISNUMBER($F60))),"Completar datos",IF(OR($C60&lt;'Parámetros'!$B$4,$C60&gt;'Parámetros'!$B$5,$D60&lt;'Parámetros'!$B$6,$E60&gt;'Parámetros'!$B$7,$E60&lt;=$D60,$F60&lt;'Parámetros'!$B$10,$F60&gt;'Parámetros'!$B$11),"Comprobar límites","Registro coherente")))</f>
        <v/>
      </c>
    </row>
    <row r="61" ht="27" customHeight="1">
      <c r="A61" s="13" t="n"/>
      <c r="B61" s="13" t="n"/>
      <c r="C61" s="30" t="n"/>
      <c r="D61" s="31" t="n"/>
      <c r="E61" s="31" t="n"/>
      <c r="F61" s="33" t="n"/>
      <c r="G61" s="13" t="n"/>
      <c r="H61" s="35">
        <f>IF($A61="","",IF(OR(NOT(ISNUMBER($D61)),NOT(ISNUMBER($E61))),"",IFERROR(($E61-$D61)*24,"")))</f>
        <v/>
      </c>
      <c r="I61" s="6">
        <f>IF($A61="","",IF(OR($B61="",$G61="",NOT(ISNUMBER($C61)),NOT(ISNUMBER($D61)),NOT(ISNUMBER($E61)),NOT(ISNUMBER($F61))),"Completar datos",IF(OR($C61&lt;'Parámetros'!$B$4,$C61&gt;'Parámetros'!$B$5,$D61&lt;'Parámetros'!$B$6,$E61&gt;'Parámetros'!$B$7,$E61&lt;=$D61,$F61&lt;'Parámetros'!$B$10,$F61&gt;'Parámetros'!$B$11),"Comprobar límites","Registro coherente")))</f>
        <v/>
      </c>
    </row>
    <row r="62" ht="27" customHeight="1">
      <c r="A62" s="13" t="n"/>
      <c r="B62" s="13" t="n"/>
      <c r="C62" s="30" t="n"/>
      <c r="D62" s="31" t="n"/>
      <c r="E62" s="31" t="n"/>
      <c r="F62" s="33" t="n"/>
      <c r="G62" s="13" t="n"/>
      <c r="H62" s="27">
        <f>IF($A62="","",IF(OR(NOT(ISNUMBER($D62)),NOT(ISNUMBER($E62))),"",IFERROR(($E62-$D62)*24,"")))</f>
        <v/>
      </c>
      <c r="I62" s="4">
        <f>IF($A62="","",IF(OR($B62="",$G62="",NOT(ISNUMBER($C62)),NOT(ISNUMBER($D62)),NOT(ISNUMBER($E62)),NOT(ISNUMBER($F62))),"Completar datos",IF(OR($C62&lt;'Parámetros'!$B$4,$C62&gt;'Parámetros'!$B$5,$D62&lt;'Parámetros'!$B$6,$E62&gt;'Parámetros'!$B$7,$E62&lt;=$D62,$F62&lt;'Parámetros'!$B$10,$F62&gt;'Parámetros'!$B$11),"Comprobar límites","Registro coherente")))</f>
        <v/>
      </c>
    </row>
    <row r="63" ht="27" customHeight="1">
      <c r="A63" s="13" t="n"/>
      <c r="B63" s="13" t="n"/>
      <c r="C63" s="30" t="n"/>
      <c r="D63" s="31" t="n"/>
      <c r="E63" s="31" t="n"/>
      <c r="F63" s="33" t="n"/>
      <c r="G63" s="13" t="n"/>
      <c r="H63" s="35">
        <f>IF($A63="","",IF(OR(NOT(ISNUMBER($D63)),NOT(ISNUMBER($E63))),"",IFERROR(($E63-$D63)*24,"")))</f>
        <v/>
      </c>
      <c r="I63" s="6">
        <f>IF($A63="","",IF(OR($B63="",$G63="",NOT(ISNUMBER($C63)),NOT(ISNUMBER($D63)),NOT(ISNUMBER($E63)),NOT(ISNUMBER($F63))),"Completar datos",IF(OR($C63&lt;'Parámetros'!$B$4,$C63&gt;'Parámetros'!$B$5,$D63&lt;'Parámetros'!$B$6,$E63&gt;'Parámetros'!$B$7,$E63&lt;=$D63,$F63&lt;'Parámetros'!$B$10,$F63&gt;'Parámetros'!$B$11),"Comprobar límites","Registro coherente")))</f>
        <v/>
      </c>
    </row>
    <row r="64" ht="27" customHeight="1">
      <c r="A64" s="13" t="n"/>
      <c r="B64" s="13" t="n"/>
      <c r="C64" s="30" t="n"/>
      <c r="D64" s="31" t="n"/>
      <c r="E64" s="31" t="n"/>
      <c r="F64" s="33" t="n"/>
      <c r="G64" s="13" t="n"/>
      <c r="H64" s="27">
        <f>IF($A64="","",IF(OR(NOT(ISNUMBER($D64)),NOT(ISNUMBER($E64))),"",IFERROR(($E64-$D64)*24,"")))</f>
        <v/>
      </c>
      <c r="I64" s="4">
        <f>IF($A64="","",IF(OR($B64="",$G64="",NOT(ISNUMBER($C64)),NOT(ISNUMBER($D64)),NOT(ISNUMBER($E64)),NOT(ISNUMBER($F64))),"Completar datos",IF(OR($C64&lt;'Parámetros'!$B$4,$C64&gt;'Parámetros'!$B$5,$D64&lt;'Parámetros'!$B$6,$E64&gt;'Parámetros'!$B$7,$E64&lt;=$D64,$F64&lt;'Parámetros'!$B$10,$F64&gt;'Parámetros'!$B$11),"Comprobar límites","Registro coherente")))</f>
        <v/>
      </c>
    </row>
    <row r="65" ht="27" customHeight="1">
      <c r="A65" s="13" t="n"/>
      <c r="B65" s="13" t="n"/>
      <c r="C65" s="30" t="n"/>
      <c r="D65" s="31" t="n"/>
      <c r="E65" s="31" t="n"/>
      <c r="F65" s="33" t="n"/>
      <c r="G65" s="13" t="n"/>
      <c r="H65" s="35">
        <f>IF($A65="","",IF(OR(NOT(ISNUMBER($D65)),NOT(ISNUMBER($E65))),"",IFERROR(($E65-$D65)*24,"")))</f>
        <v/>
      </c>
      <c r="I65" s="6">
        <f>IF($A65="","",IF(OR($B65="",$G65="",NOT(ISNUMBER($C65)),NOT(ISNUMBER($D65)),NOT(ISNUMBER($E65)),NOT(ISNUMBER($F65))),"Completar datos",IF(OR($C65&lt;'Parámetros'!$B$4,$C65&gt;'Parámetros'!$B$5,$D65&lt;'Parámetros'!$B$6,$E65&gt;'Parámetros'!$B$7,$E65&lt;=$D65,$F65&lt;'Parámetros'!$B$10,$F65&gt;'Parámetros'!$B$11),"Comprobar límites","Registro coherente")))</f>
        <v/>
      </c>
    </row>
    <row r="66" ht="27" customHeight="1">
      <c r="A66" s="13" t="n"/>
      <c r="B66" s="13" t="n"/>
      <c r="C66" s="30" t="n"/>
      <c r="D66" s="31" t="n"/>
      <c r="E66" s="31" t="n"/>
      <c r="F66" s="33" t="n"/>
      <c r="G66" s="13" t="n"/>
      <c r="H66" s="27">
        <f>IF($A66="","",IF(OR(NOT(ISNUMBER($D66)),NOT(ISNUMBER($E66))),"",IFERROR(($E66-$D66)*24,"")))</f>
        <v/>
      </c>
      <c r="I66" s="4">
        <f>IF($A66="","",IF(OR($B66="",$G66="",NOT(ISNUMBER($C66)),NOT(ISNUMBER($D66)),NOT(ISNUMBER($E66)),NOT(ISNUMBER($F66))),"Completar datos",IF(OR($C66&lt;'Parámetros'!$B$4,$C66&gt;'Parámetros'!$B$5,$D66&lt;'Parámetros'!$B$6,$E66&gt;'Parámetros'!$B$7,$E66&lt;=$D66,$F66&lt;'Parámetros'!$B$10,$F66&gt;'Parámetros'!$B$11),"Comprobar límites","Registro coherente")))</f>
        <v/>
      </c>
    </row>
    <row r="67" ht="27" customHeight="1">
      <c r="A67" s="13" t="n"/>
      <c r="B67" s="13" t="n"/>
      <c r="C67" s="30" t="n"/>
      <c r="D67" s="31" t="n"/>
      <c r="E67" s="31" t="n"/>
      <c r="F67" s="33" t="n"/>
      <c r="G67" s="13" t="n"/>
      <c r="H67" s="35">
        <f>IF($A67="","",IF(OR(NOT(ISNUMBER($D67)),NOT(ISNUMBER($E67))),"",IFERROR(($E67-$D67)*24,"")))</f>
        <v/>
      </c>
      <c r="I67" s="6">
        <f>IF($A67="","",IF(OR($B67="",$G67="",NOT(ISNUMBER($C67)),NOT(ISNUMBER($D67)),NOT(ISNUMBER($E67)),NOT(ISNUMBER($F67))),"Completar datos",IF(OR($C67&lt;'Parámetros'!$B$4,$C67&gt;'Parámetros'!$B$5,$D67&lt;'Parámetros'!$B$6,$E67&gt;'Parámetros'!$B$7,$E67&lt;=$D67,$F67&lt;'Parámetros'!$B$10,$F67&gt;'Parámetros'!$B$11),"Comprobar límites","Registro coherente")))</f>
        <v/>
      </c>
    </row>
    <row r="68" ht="27" customHeight="1">
      <c r="A68" s="13" t="n"/>
      <c r="B68" s="13" t="n"/>
      <c r="C68" s="30" t="n"/>
      <c r="D68" s="31" t="n"/>
      <c r="E68" s="31" t="n"/>
      <c r="F68" s="33" t="n"/>
      <c r="G68" s="13" t="n"/>
      <c r="H68" s="27">
        <f>IF($A68="","",IF(OR(NOT(ISNUMBER($D68)),NOT(ISNUMBER($E68))),"",IFERROR(($E68-$D68)*24,"")))</f>
        <v/>
      </c>
      <c r="I68" s="4">
        <f>IF($A68="","",IF(OR($B68="",$G68="",NOT(ISNUMBER($C68)),NOT(ISNUMBER($D68)),NOT(ISNUMBER($E68)),NOT(ISNUMBER($F68))),"Completar datos",IF(OR($C68&lt;'Parámetros'!$B$4,$C68&gt;'Parámetros'!$B$5,$D68&lt;'Parámetros'!$B$6,$E68&gt;'Parámetros'!$B$7,$E68&lt;=$D68,$F68&lt;'Parámetros'!$B$10,$F68&gt;'Parámetros'!$B$11),"Comprobar límites","Registro coherente")))</f>
        <v/>
      </c>
    </row>
    <row r="69" ht="27" customHeight="1">
      <c r="A69" s="13" t="n"/>
      <c r="B69" s="13" t="n"/>
      <c r="C69" s="30" t="n"/>
      <c r="D69" s="31" t="n"/>
      <c r="E69" s="31" t="n"/>
      <c r="F69" s="33" t="n"/>
      <c r="G69" s="13" t="n"/>
      <c r="H69" s="35">
        <f>IF($A69="","",IF(OR(NOT(ISNUMBER($D69)),NOT(ISNUMBER($E69))),"",IFERROR(($E69-$D69)*24,"")))</f>
        <v/>
      </c>
      <c r="I69" s="6">
        <f>IF($A69="","",IF(OR($B69="",$G69="",NOT(ISNUMBER($C69)),NOT(ISNUMBER($D69)),NOT(ISNUMBER($E69)),NOT(ISNUMBER($F69))),"Completar datos",IF(OR($C69&lt;'Parámetros'!$B$4,$C69&gt;'Parámetros'!$B$5,$D69&lt;'Parámetros'!$B$6,$E69&gt;'Parámetros'!$B$7,$E69&lt;=$D69,$F69&lt;'Parámetros'!$B$10,$F69&gt;'Parámetros'!$B$11),"Comprobar límites","Registro coherente")))</f>
        <v/>
      </c>
    </row>
    <row r="70" ht="27" customHeight="1">
      <c r="A70" s="13" t="n"/>
      <c r="B70" s="13" t="n"/>
      <c r="C70" s="30" t="n"/>
      <c r="D70" s="31" t="n"/>
      <c r="E70" s="31" t="n"/>
      <c r="F70" s="33" t="n"/>
      <c r="G70" s="13" t="n"/>
      <c r="H70" s="27">
        <f>IF($A70="","",IF(OR(NOT(ISNUMBER($D70)),NOT(ISNUMBER($E70))),"",IFERROR(($E70-$D70)*24,"")))</f>
        <v/>
      </c>
      <c r="I70" s="4">
        <f>IF($A70="","",IF(OR($B70="",$G70="",NOT(ISNUMBER($C70)),NOT(ISNUMBER($D70)),NOT(ISNUMBER($E70)),NOT(ISNUMBER($F70))),"Completar datos",IF(OR($C70&lt;'Parámetros'!$B$4,$C70&gt;'Parámetros'!$B$5,$D70&lt;'Parámetros'!$B$6,$E70&gt;'Parámetros'!$B$7,$E70&lt;=$D70,$F70&lt;'Parámetros'!$B$10,$F70&gt;'Parámetros'!$B$11),"Comprobar límites","Registro coherente")))</f>
        <v/>
      </c>
    </row>
    <row r="71" ht="27" customHeight="1">
      <c r="A71" s="13" t="n"/>
      <c r="B71" s="13" t="n"/>
      <c r="C71" s="30" t="n"/>
      <c r="D71" s="31" t="n"/>
      <c r="E71" s="31" t="n"/>
      <c r="F71" s="33" t="n"/>
      <c r="G71" s="13" t="n"/>
      <c r="H71" s="35">
        <f>IF($A71="","",IF(OR(NOT(ISNUMBER($D71)),NOT(ISNUMBER($E71))),"",IFERROR(($E71-$D71)*24,"")))</f>
        <v/>
      </c>
      <c r="I71" s="6">
        <f>IF($A71="","",IF(OR($B71="",$G71="",NOT(ISNUMBER($C71)),NOT(ISNUMBER($D71)),NOT(ISNUMBER($E71)),NOT(ISNUMBER($F71))),"Completar datos",IF(OR($C71&lt;'Parámetros'!$B$4,$C71&gt;'Parámetros'!$B$5,$D71&lt;'Parámetros'!$B$6,$E71&gt;'Parámetros'!$B$7,$E71&lt;=$D71,$F71&lt;'Parámetros'!$B$10,$F71&gt;'Parámetros'!$B$11),"Comprobar límites","Registro coherente")))</f>
        <v/>
      </c>
    </row>
    <row r="72" ht="27" customHeight="1">
      <c r="A72" s="13" t="n"/>
      <c r="B72" s="13" t="n"/>
      <c r="C72" s="30" t="n"/>
      <c r="D72" s="31" t="n"/>
      <c r="E72" s="31" t="n"/>
      <c r="F72" s="33" t="n"/>
      <c r="G72" s="13" t="n"/>
      <c r="H72" s="27">
        <f>IF($A72="","",IF(OR(NOT(ISNUMBER($D72)),NOT(ISNUMBER($E72))),"",IFERROR(($E72-$D72)*24,"")))</f>
        <v/>
      </c>
      <c r="I72" s="4">
        <f>IF($A72="","",IF(OR($B72="",$G72="",NOT(ISNUMBER($C72)),NOT(ISNUMBER($D72)),NOT(ISNUMBER($E72)),NOT(ISNUMBER($F72))),"Completar datos",IF(OR($C72&lt;'Parámetros'!$B$4,$C72&gt;'Parámetros'!$B$5,$D72&lt;'Parámetros'!$B$6,$E72&gt;'Parámetros'!$B$7,$E72&lt;=$D72,$F72&lt;'Parámetros'!$B$10,$F72&gt;'Parámetros'!$B$11),"Comprobar límites","Registro coherente")))</f>
        <v/>
      </c>
    </row>
    <row r="73" ht="27" customHeight="1">
      <c r="A73" s="13" t="n"/>
      <c r="B73" s="13" t="n"/>
      <c r="C73" s="30" t="n"/>
      <c r="D73" s="31" t="n"/>
      <c r="E73" s="31" t="n"/>
      <c r="F73" s="33" t="n"/>
      <c r="G73" s="13" t="n"/>
      <c r="H73" s="35">
        <f>IF($A73="","",IF(OR(NOT(ISNUMBER($D73)),NOT(ISNUMBER($E73))),"",IFERROR(($E73-$D73)*24,"")))</f>
        <v/>
      </c>
      <c r="I73" s="6">
        <f>IF($A73="","",IF(OR($B73="",$G73="",NOT(ISNUMBER($C73)),NOT(ISNUMBER($D73)),NOT(ISNUMBER($E73)),NOT(ISNUMBER($F73))),"Completar datos",IF(OR($C73&lt;'Parámetros'!$B$4,$C73&gt;'Parámetros'!$B$5,$D73&lt;'Parámetros'!$B$6,$E73&gt;'Parámetros'!$B$7,$E73&lt;=$D73,$F73&lt;'Parámetros'!$B$10,$F73&gt;'Parámetros'!$B$11),"Comprobar límites","Registro coherente")))</f>
        <v/>
      </c>
    </row>
    <row r="74" ht="27" customHeight="1">
      <c r="A74" s="13" t="n"/>
      <c r="B74" s="13" t="n"/>
      <c r="C74" s="30" t="n"/>
      <c r="D74" s="31" t="n"/>
      <c r="E74" s="31" t="n"/>
      <c r="F74" s="33" t="n"/>
      <c r="G74" s="13" t="n"/>
      <c r="H74" s="27">
        <f>IF($A74="","",IF(OR(NOT(ISNUMBER($D74)),NOT(ISNUMBER($E74))),"",IFERROR(($E74-$D74)*24,"")))</f>
        <v/>
      </c>
      <c r="I74" s="4">
        <f>IF($A74="","",IF(OR($B74="",$G74="",NOT(ISNUMBER($C74)),NOT(ISNUMBER($D74)),NOT(ISNUMBER($E74)),NOT(ISNUMBER($F74))),"Completar datos",IF(OR($C74&lt;'Parámetros'!$B$4,$C74&gt;'Parámetros'!$B$5,$D74&lt;'Parámetros'!$B$6,$E74&gt;'Parámetros'!$B$7,$E74&lt;=$D74,$F74&lt;'Parámetros'!$B$10,$F74&gt;'Parámetros'!$B$11),"Comprobar límites","Registro coherente")))</f>
        <v/>
      </c>
    </row>
    <row r="75" ht="27" customHeight="1">
      <c r="A75" s="13" t="n"/>
      <c r="B75" s="13" t="n"/>
      <c r="C75" s="30" t="n"/>
      <c r="D75" s="31" t="n"/>
      <c r="E75" s="31" t="n"/>
      <c r="F75" s="33" t="n"/>
      <c r="G75" s="13" t="n"/>
      <c r="H75" s="35">
        <f>IF($A75="","",IF(OR(NOT(ISNUMBER($D75)),NOT(ISNUMBER($E75))),"",IFERROR(($E75-$D75)*24,"")))</f>
        <v/>
      </c>
      <c r="I75" s="6">
        <f>IF($A75="","",IF(OR($B75="",$G75="",NOT(ISNUMBER($C75)),NOT(ISNUMBER($D75)),NOT(ISNUMBER($E75)),NOT(ISNUMBER($F75))),"Completar datos",IF(OR($C75&lt;'Parámetros'!$B$4,$C75&gt;'Parámetros'!$B$5,$D75&lt;'Parámetros'!$B$6,$E75&gt;'Parámetros'!$B$7,$E75&lt;=$D75,$F75&lt;'Parámetros'!$B$10,$F75&gt;'Parámetros'!$B$11),"Comprobar límites","Registro coherente")))</f>
        <v/>
      </c>
    </row>
    <row r="76" ht="27" customHeight="1">
      <c r="A76" s="13" t="n"/>
      <c r="B76" s="13" t="n"/>
      <c r="C76" s="30" t="n"/>
      <c r="D76" s="31" t="n"/>
      <c r="E76" s="31" t="n"/>
      <c r="F76" s="33" t="n"/>
      <c r="G76" s="13" t="n"/>
      <c r="H76" s="27">
        <f>IF($A76="","",IF(OR(NOT(ISNUMBER($D76)),NOT(ISNUMBER($E76))),"",IFERROR(($E76-$D76)*24,"")))</f>
        <v/>
      </c>
      <c r="I76" s="4">
        <f>IF($A76="","",IF(OR($B76="",$G76="",NOT(ISNUMBER($C76)),NOT(ISNUMBER($D76)),NOT(ISNUMBER($E76)),NOT(ISNUMBER($F76))),"Completar datos",IF(OR($C76&lt;'Parámetros'!$B$4,$C76&gt;'Parámetros'!$B$5,$D76&lt;'Parámetros'!$B$6,$E76&gt;'Parámetros'!$B$7,$E76&lt;=$D76,$F76&lt;'Parámetros'!$B$10,$F76&gt;'Parámetros'!$B$11),"Comprobar límites","Registro coherente")))</f>
        <v/>
      </c>
    </row>
    <row r="77" ht="27" customHeight="1">
      <c r="A77" s="13" t="n"/>
      <c r="B77" s="13" t="n"/>
      <c r="C77" s="30" t="n"/>
      <c r="D77" s="31" t="n"/>
      <c r="E77" s="31" t="n"/>
      <c r="F77" s="33" t="n"/>
      <c r="G77" s="13" t="n"/>
      <c r="H77" s="35">
        <f>IF($A77="","",IF(OR(NOT(ISNUMBER($D77)),NOT(ISNUMBER($E77))),"",IFERROR(($E77-$D77)*24,"")))</f>
        <v/>
      </c>
      <c r="I77" s="6">
        <f>IF($A77="","",IF(OR($B77="",$G77="",NOT(ISNUMBER($C77)),NOT(ISNUMBER($D77)),NOT(ISNUMBER($E77)),NOT(ISNUMBER($F77))),"Completar datos",IF(OR($C77&lt;'Parámetros'!$B$4,$C77&gt;'Parámetros'!$B$5,$D77&lt;'Parámetros'!$B$6,$E77&gt;'Parámetros'!$B$7,$E77&lt;=$D77,$F77&lt;'Parámetros'!$B$10,$F77&gt;'Parámetros'!$B$11),"Comprobar límites","Registro coherente")))</f>
        <v/>
      </c>
    </row>
    <row r="78" ht="27" customHeight="1">
      <c r="A78" s="13" t="n"/>
      <c r="B78" s="13" t="n"/>
      <c r="C78" s="30" t="n"/>
      <c r="D78" s="31" t="n"/>
      <c r="E78" s="31" t="n"/>
      <c r="F78" s="33" t="n"/>
      <c r="G78" s="13" t="n"/>
      <c r="H78" s="27">
        <f>IF($A78="","",IF(OR(NOT(ISNUMBER($D78)),NOT(ISNUMBER($E78))),"",IFERROR(($E78-$D78)*24,"")))</f>
        <v/>
      </c>
      <c r="I78" s="4">
        <f>IF($A78="","",IF(OR($B78="",$G78="",NOT(ISNUMBER($C78)),NOT(ISNUMBER($D78)),NOT(ISNUMBER($E78)),NOT(ISNUMBER($F78))),"Completar datos",IF(OR($C78&lt;'Parámetros'!$B$4,$C78&gt;'Parámetros'!$B$5,$D78&lt;'Parámetros'!$B$6,$E78&gt;'Parámetros'!$B$7,$E78&lt;=$D78,$F78&lt;'Parámetros'!$B$10,$F78&gt;'Parámetros'!$B$11),"Comprobar límites","Registro coherente")))</f>
        <v/>
      </c>
    </row>
    <row r="79" ht="27" customHeight="1">
      <c r="A79" s="13" t="n"/>
      <c r="B79" s="13" t="n"/>
      <c r="C79" s="30" t="n"/>
      <c r="D79" s="31" t="n"/>
      <c r="E79" s="31" t="n"/>
      <c r="F79" s="33" t="n"/>
      <c r="G79" s="13" t="n"/>
      <c r="H79" s="35">
        <f>IF($A79="","",IF(OR(NOT(ISNUMBER($D79)),NOT(ISNUMBER($E79))),"",IFERROR(($E79-$D79)*24,"")))</f>
        <v/>
      </c>
      <c r="I79" s="6">
        <f>IF($A79="","",IF(OR($B79="",$G79="",NOT(ISNUMBER($C79)),NOT(ISNUMBER($D79)),NOT(ISNUMBER($E79)),NOT(ISNUMBER($F79))),"Completar datos",IF(OR($C79&lt;'Parámetros'!$B$4,$C79&gt;'Parámetros'!$B$5,$D79&lt;'Parámetros'!$B$6,$E79&gt;'Parámetros'!$B$7,$E79&lt;=$D79,$F79&lt;'Parámetros'!$B$10,$F79&gt;'Parámetros'!$B$11),"Comprobar límites","Registro coherente")))</f>
        <v/>
      </c>
    </row>
    <row r="80" ht="27" customHeight="1">
      <c r="A80" s="13" t="n"/>
      <c r="B80" s="13" t="n"/>
      <c r="C80" s="30" t="n"/>
      <c r="D80" s="31" t="n"/>
      <c r="E80" s="31" t="n"/>
      <c r="F80" s="33" t="n"/>
      <c r="G80" s="13" t="n"/>
      <c r="H80" s="27">
        <f>IF($A80="","",IF(OR(NOT(ISNUMBER($D80)),NOT(ISNUMBER($E80))),"",IFERROR(($E80-$D80)*24,"")))</f>
        <v/>
      </c>
      <c r="I80" s="4">
        <f>IF($A80="","",IF(OR($B80="",$G80="",NOT(ISNUMBER($C80)),NOT(ISNUMBER($D80)),NOT(ISNUMBER($E80)),NOT(ISNUMBER($F80))),"Completar datos",IF(OR($C80&lt;'Parámetros'!$B$4,$C80&gt;'Parámetros'!$B$5,$D80&lt;'Parámetros'!$B$6,$E80&gt;'Parámetros'!$B$7,$E80&lt;=$D80,$F80&lt;'Parámetros'!$B$10,$F80&gt;'Parámetros'!$B$11),"Comprobar límites","Registro coherente")))</f>
        <v/>
      </c>
    </row>
    <row r="81" ht="27" customHeight="1">
      <c r="A81" s="13" t="n"/>
      <c r="B81" s="13" t="n"/>
      <c r="C81" s="30" t="n"/>
      <c r="D81" s="31" t="n"/>
      <c r="E81" s="31" t="n"/>
      <c r="F81" s="33" t="n"/>
      <c r="G81" s="13" t="n"/>
      <c r="H81" s="35">
        <f>IF($A81="","",IF(OR(NOT(ISNUMBER($D81)),NOT(ISNUMBER($E81))),"",IFERROR(($E81-$D81)*24,"")))</f>
        <v/>
      </c>
      <c r="I81" s="6">
        <f>IF($A81="","",IF(OR($B81="",$G81="",NOT(ISNUMBER($C81)),NOT(ISNUMBER($D81)),NOT(ISNUMBER($E81)),NOT(ISNUMBER($F81))),"Completar datos",IF(OR($C81&lt;'Parámetros'!$B$4,$C81&gt;'Parámetros'!$B$5,$D81&lt;'Parámetros'!$B$6,$E81&gt;'Parámetros'!$B$7,$E81&lt;=$D81,$F81&lt;'Parámetros'!$B$10,$F81&gt;'Parámetros'!$B$11),"Comprobar límites","Registro coherente")))</f>
        <v/>
      </c>
    </row>
    <row r="82" ht="27" customHeight="1">
      <c r="A82" s="13" t="n"/>
      <c r="B82" s="13" t="n"/>
      <c r="C82" s="30" t="n"/>
      <c r="D82" s="31" t="n"/>
      <c r="E82" s="31" t="n"/>
      <c r="F82" s="33" t="n"/>
      <c r="G82" s="13" t="n"/>
      <c r="H82" s="27">
        <f>IF($A82="","",IF(OR(NOT(ISNUMBER($D82)),NOT(ISNUMBER($E82))),"",IFERROR(($E82-$D82)*24,"")))</f>
        <v/>
      </c>
      <c r="I82" s="4">
        <f>IF($A82="","",IF(OR($B82="",$G82="",NOT(ISNUMBER($C82)),NOT(ISNUMBER($D82)),NOT(ISNUMBER($E82)),NOT(ISNUMBER($F82))),"Completar datos",IF(OR($C82&lt;'Parámetros'!$B$4,$C82&gt;'Parámetros'!$B$5,$D82&lt;'Parámetros'!$B$6,$E82&gt;'Parámetros'!$B$7,$E82&lt;=$D82,$F82&lt;'Parámetros'!$B$10,$F82&gt;'Parámetros'!$B$11),"Comprobar límites","Registro coherente")))</f>
        <v/>
      </c>
    </row>
    <row r="83" ht="27" customHeight="1">
      <c r="A83" s="13" t="n"/>
      <c r="B83" s="13" t="n"/>
      <c r="C83" s="30" t="n"/>
      <c r="D83" s="31" t="n"/>
      <c r="E83" s="31" t="n"/>
      <c r="F83" s="33" t="n"/>
      <c r="G83" s="13" t="n"/>
      <c r="H83" s="35">
        <f>IF($A83="","",IF(OR(NOT(ISNUMBER($D83)),NOT(ISNUMBER($E83))),"",IFERROR(($E83-$D83)*24,"")))</f>
        <v/>
      </c>
      <c r="I83" s="6">
        <f>IF($A83="","",IF(OR($B83="",$G83="",NOT(ISNUMBER($C83)),NOT(ISNUMBER($D83)),NOT(ISNUMBER($E83)),NOT(ISNUMBER($F83))),"Completar datos",IF(OR($C83&lt;'Parámetros'!$B$4,$C83&gt;'Parámetros'!$B$5,$D83&lt;'Parámetros'!$B$6,$E83&gt;'Parámetros'!$B$7,$E83&lt;=$D83,$F83&lt;'Parámetros'!$B$10,$F83&gt;'Parámetros'!$B$11),"Comprobar límites","Registro coherente")))</f>
        <v/>
      </c>
    </row>
    <row r="84" ht="27" customHeight="1">
      <c r="A84" s="13" t="n"/>
      <c r="B84" s="13" t="n"/>
      <c r="C84" s="30" t="n"/>
      <c r="D84" s="31" t="n"/>
      <c r="E84" s="31" t="n"/>
      <c r="F84" s="33" t="n"/>
      <c r="G84" s="13" t="n"/>
      <c r="H84" s="27">
        <f>IF($A84="","",IF(OR(NOT(ISNUMBER($D84)),NOT(ISNUMBER($E84))),"",IFERROR(($E84-$D84)*24,"")))</f>
        <v/>
      </c>
      <c r="I84" s="4">
        <f>IF($A84="","",IF(OR($B84="",$G84="",NOT(ISNUMBER($C84)),NOT(ISNUMBER($D84)),NOT(ISNUMBER($E84)),NOT(ISNUMBER($F84))),"Completar datos",IF(OR($C84&lt;'Parámetros'!$B$4,$C84&gt;'Parámetros'!$B$5,$D84&lt;'Parámetros'!$B$6,$E84&gt;'Parámetros'!$B$7,$E84&lt;=$D84,$F84&lt;'Parámetros'!$B$10,$F84&gt;'Parámetros'!$B$11),"Comprobar límites","Registro coherente")))</f>
        <v/>
      </c>
    </row>
    <row r="85" ht="27" customHeight="1">
      <c r="A85" s="13" t="n"/>
      <c r="B85" s="13" t="n"/>
      <c r="C85" s="30" t="n"/>
      <c r="D85" s="31" t="n"/>
      <c r="E85" s="31" t="n"/>
      <c r="F85" s="33" t="n"/>
      <c r="G85" s="13" t="n"/>
      <c r="H85" s="35">
        <f>IF($A85="","",IF(OR(NOT(ISNUMBER($D85)),NOT(ISNUMBER($E85))),"",IFERROR(($E85-$D85)*24,"")))</f>
        <v/>
      </c>
      <c r="I85" s="6">
        <f>IF($A85="","",IF(OR($B85="",$G85="",NOT(ISNUMBER($C85)),NOT(ISNUMBER($D85)),NOT(ISNUMBER($E85)),NOT(ISNUMBER($F85))),"Completar datos",IF(OR($C85&lt;'Parámetros'!$B$4,$C85&gt;'Parámetros'!$B$5,$D85&lt;'Parámetros'!$B$6,$E85&gt;'Parámetros'!$B$7,$E85&lt;=$D85,$F85&lt;'Parámetros'!$B$10,$F85&gt;'Parámetros'!$B$11),"Comprobar límites","Registro coherente")))</f>
        <v/>
      </c>
    </row>
    <row r="86" ht="27" customHeight="1">
      <c r="A86" s="13" t="n"/>
      <c r="B86" s="13" t="n"/>
      <c r="C86" s="30" t="n"/>
      <c r="D86" s="31" t="n"/>
      <c r="E86" s="31" t="n"/>
      <c r="F86" s="33" t="n"/>
      <c r="G86" s="13" t="n"/>
      <c r="H86" s="27">
        <f>IF($A86="","",IF(OR(NOT(ISNUMBER($D86)),NOT(ISNUMBER($E86))),"",IFERROR(($E86-$D86)*24,"")))</f>
        <v/>
      </c>
      <c r="I86" s="4">
        <f>IF($A86="","",IF(OR($B86="",$G86="",NOT(ISNUMBER($C86)),NOT(ISNUMBER($D86)),NOT(ISNUMBER($E86)),NOT(ISNUMBER($F86))),"Completar datos",IF(OR($C86&lt;'Parámetros'!$B$4,$C86&gt;'Parámetros'!$B$5,$D86&lt;'Parámetros'!$B$6,$E86&gt;'Parámetros'!$B$7,$E86&lt;=$D86,$F86&lt;'Parámetros'!$B$10,$F86&gt;'Parámetros'!$B$11),"Comprobar límites","Registro coherente")))</f>
        <v/>
      </c>
    </row>
    <row r="87" ht="27" customHeight="1">
      <c r="A87" s="13" t="n"/>
      <c r="B87" s="13" t="n"/>
      <c r="C87" s="30" t="n"/>
      <c r="D87" s="31" t="n"/>
      <c r="E87" s="31" t="n"/>
      <c r="F87" s="33" t="n"/>
      <c r="G87" s="13" t="n"/>
      <c r="H87" s="35">
        <f>IF($A87="","",IF(OR(NOT(ISNUMBER($D87)),NOT(ISNUMBER($E87))),"",IFERROR(($E87-$D87)*24,"")))</f>
        <v/>
      </c>
      <c r="I87" s="6">
        <f>IF($A87="","",IF(OR($B87="",$G87="",NOT(ISNUMBER($C87)),NOT(ISNUMBER($D87)),NOT(ISNUMBER($E87)),NOT(ISNUMBER($F87))),"Completar datos",IF(OR($C87&lt;'Parámetros'!$B$4,$C87&gt;'Parámetros'!$B$5,$D87&lt;'Parámetros'!$B$6,$E87&gt;'Parámetros'!$B$7,$E87&lt;=$D87,$F87&lt;'Parámetros'!$B$10,$F87&gt;'Parámetros'!$B$11),"Comprobar límites","Registro coherente")))</f>
        <v/>
      </c>
    </row>
    <row r="88" ht="27" customHeight="1">
      <c r="A88" s="13" t="n"/>
      <c r="B88" s="13" t="n"/>
      <c r="C88" s="30" t="n"/>
      <c r="D88" s="31" t="n"/>
      <c r="E88" s="31" t="n"/>
      <c r="F88" s="33" t="n"/>
      <c r="G88" s="13" t="n"/>
      <c r="H88" s="27">
        <f>IF($A88="","",IF(OR(NOT(ISNUMBER($D88)),NOT(ISNUMBER($E88))),"",IFERROR(($E88-$D88)*24,"")))</f>
        <v/>
      </c>
      <c r="I88" s="4">
        <f>IF($A88="","",IF(OR($B88="",$G88="",NOT(ISNUMBER($C88)),NOT(ISNUMBER($D88)),NOT(ISNUMBER($E88)),NOT(ISNUMBER($F88))),"Completar datos",IF(OR($C88&lt;'Parámetros'!$B$4,$C88&gt;'Parámetros'!$B$5,$D88&lt;'Parámetros'!$B$6,$E88&gt;'Parámetros'!$B$7,$E88&lt;=$D88,$F88&lt;'Parámetros'!$B$10,$F88&gt;'Parámetros'!$B$11),"Comprobar límites","Registro coherente")))</f>
        <v/>
      </c>
    </row>
    <row r="89" ht="27" customHeight="1">
      <c r="A89" s="13" t="n"/>
      <c r="B89" s="13" t="n"/>
      <c r="C89" s="30" t="n"/>
      <c r="D89" s="31" t="n"/>
      <c r="E89" s="31" t="n"/>
      <c r="F89" s="33" t="n"/>
      <c r="G89" s="13" t="n"/>
      <c r="H89" s="35">
        <f>IF($A89="","",IF(OR(NOT(ISNUMBER($D89)),NOT(ISNUMBER($E89))),"",IFERROR(($E89-$D89)*24,"")))</f>
        <v/>
      </c>
      <c r="I89" s="6">
        <f>IF($A89="","",IF(OR($B89="",$G89="",NOT(ISNUMBER($C89)),NOT(ISNUMBER($D89)),NOT(ISNUMBER($E89)),NOT(ISNUMBER($F89))),"Completar datos",IF(OR($C89&lt;'Parámetros'!$B$4,$C89&gt;'Parámetros'!$B$5,$D89&lt;'Parámetros'!$B$6,$E89&gt;'Parámetros'!$B$7,$E89&lt;=$D89,$F89&lt;'Parámetros'!$B$10,$F89&gt;'Parámetros'!$B$11),"Comprobar límites","Registro coherente")))</f>
        <v/>
      </c>
    </row>
    <row r="90" ht="27" customHeight="1">
      <c r="A90" s="13" t="n"/>
      <c r="B90" s="13" t="n"/>
      <c r="C90" s="30" t="n"/>
      <c r="D90" s="31" t="n"/>
      <c r="E90" s="31" t="n"/>
      <c r="F90" s="33" t="n"/>
      <c r="G90" s="13" t="n"/>
      <c r="H90" s="27">
        <f>IF($A90="","",IF(OR(NOT(ISNUMBER($D90)),NOT(ISNUMBER($E90))),"",IFERROR(($E90-$D90)*24,"")))</f>
        <v/>
      </c>
      <c r="I90" s="4">
        <f>IF($A90="","",IF(OR($B90="",$G90="",NOT(ISNUMBER($C90)),NOT(ISNUMBER($D90)),NOT(ISNUMBER($E90)),NOT(ISNUMBER($F90))),"Completar datos",IF(OR($C90&lt;'Parámetros'!$B$4,$C90&gt;'Parámetros'!$B$5,$D90&lt;'Parámetros'!$B$6,$E90&gt;'Parámetros'!$B$7,$E90&lt;=$D90,$F90&lt;'Parámetros'!$B$10,$F90&gt;'Parámetros'!$B$11),"Comprobar límites","Registro coherente")))</f>
        <v/>
      </c>
    </row>
    <row r="91" ht="27" customHeight="1">
      <c r="A91" s="13" t="n"/>
      <c r="B91" s="13" t="n"/>
      <c r="C91" s="30" t="n"/>
      <c r="D91" s="31" t="n"/>
      <c r="E91" s="31" t="n"/>
      <c r="F91" s="33" t="n"/>
      <c r="G91" s="13" t="n"/>
      <c r="H91" s="35">
        <f>IF($A91="","",IF(OR(NOT(ISNUMBER($D91)),NOT(ISNUMBER($E91))),"",IFERROR(($E91-$D91)*24,"")))</f>
        <v/>
      </c>
      <c r="I91" s="6">
        <f>IF($A91="","",IF(OR($B91="",$G91="",NOT(ISNUMBER($C91)),NOT(ISNUMBER($D91)),NOT(ISNUMBER($E91)),NOT(ISNUMBER($F91))),"Completar datos",IF(OR($C91&lt;'Parámetros'!$B$4,$C91&gt;'Parámetros'!$B$5,$D91&lt;'Parámetros'!$B$6,$E91&gt;'Parámetros'!$B$7,$E91&lt;=$D91,$F91&lt;'Parámetros'!$B$10,$F91&gt;'Parámetros'!$B$11),"Comprobar límites","Registro coherente")))</f>
        <v/>
      </c>
    </row>
    <row r="92" ht="27" customHeight="1">
      <c r="A92" s="13" t="n"/>
      <c r="B92" s="13" t="n"/>
      <c r="C92" s="30" t="n"/>
      <c r="D92" s="31" t="n"/>
      <c r="E92" s="31" t="n"/>
      <c r="F92" s="33" t="n"/>
      <c r="G92" s="13" t="n"/>
      <c r="H92" s="27">
        <f>IF($A92="","",IF(OR(NOT(ISNUMBER($D92)),NOT(ISNUMBER($E92))),"",IFERROR(($E92-$D92)*24,"")))</f>
        <v/>
      </c>
      <c r="I92" s="4">
        <f>IF($A92="","",IF(OR($B92="",$G92="",NOT(ISNUMBER($C92)),NOT(ISNUMBER($D92)),NOT(ISNUMBER($E92)),NOT(ISNUMBER($F92))),"Completar datos",IF(OR($C92&lt;'Parámetros'!$B$4,$C92&gt;'Parámetros'!$B$5,$D92&lt;'Parámetros'!$B$6,$E92&gt;'Parámetros'!$B$7,$E92&lt;=$D92,$F92&lt;'Parámetros'!$B$10,$F92&gt;'Parámetros'!$B$11),"Comprobar límites","Registro coherente")))</f>
        <v/>
      </c>
    </row>
    <row r="93" ht="27" customHeight="1">
      <c r="A93" s="13" t="n"/>
      <c r="B93" s="13" t="n"/>
      <c r="C93" s="30" t="n"/>
      <c r="D93" s="31" t="n"/>
      <c r="E93" s="31" t="n"/>
      <c r="F93" s="33" t="n"/>
      <c r="G93" s="13" t="n"/>
      <c r="H93" s="35">
        <f>IF($A93="","",IF(OR(NOT(ISNUMBER($D93)),NOT(ISNUMBER($E93))),"",IFERROR(($E93-$D93)*24,"")))</f>
        <v/>
      </c>
      <c r="I93" s="6">
        <f>IF($A93="","",IF(OR($B93="",$G93="",NOT(ISNUMBER($C93)),NOT(ISNUMBER($D93)),NOT(ISNUMBER($E93)),NOT(ISNUMBER($F93))),"Completar datos",IF(OR($C93&lt;'Parámetros'!$B$4,$C93&gt;'Parámetros'!$B$5,$D93&lt;'Parámetros'!$B$6,$E93&gt;'Parámetros'!$B$7,$E93&lt;=$D93,$F93&lt;'Parámetros'!$B$10,$F93&gt;'Parámetros'!$B$11),"Comprobar límites","Registro coherente")))</f>
        <v/>
      </c>
    </row>
    <row r="94" ht="27" customHeight="1">
      <c r="A94" s="13" t="n"/>
      <c r="B94" s="13" t="n"/>
      <c r="C94" s="30" t="n"/>
      <c r="D94" s="31" t="n"/>
      <c r="E94" s="31" t="n"/>
      <c r="F94" s="33" t="n"/>
      <c r="G94" s="13" t="n"/>
      <c r="H94" s="27">
        <f>IF($A94="","",IF(OR(NOT(ISNUMBER($D94)),NOT(ISNUMBER($E94))),"",IFERROR(($E94-$D94)*24,"")))</f>
        <v/>
      </c>
      <c r="I94" s="4">
        <f>IF($A94="","",IF(OR($B94="",$G94="",NOT(ISNUMBER($C94)),NOT(ISNUMBER($D94)),NOT(ISNUMBER($E94)),NOT(ISNUMBER($F94))),"Completar datos",IF(OR($C94&lt;'Parámetros'!$B$4,$C94&gt;'Parámetros'!$B$5,$D94&lt;'Parámetros'!$B$6,$E94&gt;'Parámetros'!$B$7,$E94&lt;=$D94,$F94&lt;'Parámetros'!$B$10,$F94&gt;'Parámetros'!$B$11),"Comprobar límites","Registro coherente")))</f>
        <v/>
      </c>
    </row>
    <row r="95" ht="27" customHeight="1">
      <c r="A95" s="13" t="n"/>
      <c r="B95" s="13" t="n"/>
      <c r="C95" s="30" t="n"/>
      <c r="D95" s="31" t="n"/>
      <c r="E95" s="31" t="n"/>
      <c r="F95" s="33" t="n"/>
      <c r="G95" s="13" t="n"/>
      <c r="H95" s="35">
        <f>IF($A95="","",IF(OR(NOT(ISNUMBER($D95)),NOT(ISNUMBER($E95))),"",IFERROR(($E95-$D95)*24,"")))</f>
        <v/>
      </c>
      <c r="I95" s="6">
        <f>IF($A95="","",IF(OR($B95="",$G95="",NOT(ISNUMBER($C95)),NOT(ISNUMBER($D95)),NOT(ISNUMBER($E95)),NOT(ISNUMBER($F95))),"Completar datos",IF(OR($C95&lt;'Parámetros'!$B$4,$C95&gt;'Parámetros'!$B$5,$D95&lt;'Parámetros'!$B$6,$E95&gt;'Parámetros'!$B$7,$E95&lt;=$D95,$F95&lt;'Parámetros'!$B$10,$F95&gt;'Parámetros'!$B$11),"Comprobar límites","Registro coherente")))</f>
        <v/>
      </c>
    </row>
    <row r="96" ht="27" customHeight="1">
      <c r="A96" s="13" t="n"/>
      <c r="B96" s="13" t="n"/>
      <c r="C96" s="30" t="n"/>
      <c r="D96" s="31" t="n"/>
      <c r="E96" s="31" t="n"/>
      <c r="F96" s="33" t="n"/>
      <c r="G96" s="13" t="n"/>
      <c r="H96" s="27">
        <f>IF($A96="","",IF(OR(NOT(ISNUMBER($D96)),NOT(ISNUMBER($E96))),"",IFERROR(($E96-$D96)*24,"")))</f>
        <v/>
      </c>
      <c r="I96" s="4">
        <f>IF($A96="","",IF(OR($B96="",$G96="",NOT(ISNUMBER($C96)),NOT(ISNUMBER($D96)),NOT(ISNUMBER($E96)),NOT(ISNUMBER($F96))),"Completar datos",IF(OR($C96&lt;'Parámetros'!$B$4,$C96&gt;'Parámetros'!$B$5,$D96&lt;'Parámetros'!$B$6,$E96&gt;'Parámetros'!$B$7,$E96&lt;=$D96,$F96&lt;'Parámetros'!$B$10,$F96&gt;'Parámetros'!$B$11),"Comprobar límites","Registro coherente")))</f>
        <v/>
      </c>
    </row>
    <row r="97" ht="27" customHeight="1">
      <c r="A97" s="13" t="n"/>
      <c r="B97" s="13" t="n"/>
      <c r="C97" s="30" t="n"/>
      <c r="D97" s="31" t="n"/>
      <c r="E97" s="31" t="n"/>
      <c r="F97" s="33" t="n"/>
      <c r="G97" s="13" t="n"/>
      <c r="H97" s="35">
        <f>IF($A97="","",IF(OR(NOT(ISNUMBER($D97)),NOT(ISNUMBER($E97))),"",IFERROR(($E97-$D97)*24,"")))</f>
        <v/>
      </c>
      <c r="I97" s="6">
        <f>IF($A97="","",IF(OR($B97="",$G97="",NOT(ISNUMBER($C97)),NOT(ISNUMBER($D97)),NOT(ISNUMBER($E97)),NOT(ISNUMBER($F97))),"Completar datos",IF(OR($C97&lt;'Parámetros'!$B$4,$C97&gt;'Parámetros'!$B$5,$D97&lt;'Parámetros'!$B$6,$E97&gt;'Parámetros'!$B$7,$E97&lt;=$D97,$F97&lt;'Parámetros'!$B$10,$F97&gt;'Parámetros'!$B$11),"Comprobar límites","Registro coherente")))</f>
        <v/>
      </c>
    </row>
    <row r="98" ht="27" customHeight="1">
      <c r="A98" s="13" t="n"/>
      <c r="B98" s="13" t="n"/>
      <c r="C98" s="30" t="n"/>
      <c r="D98" s="31" t="n"/>
      <c r="E98" s="31" t="n"/>
      <c r="F98" s="33" t="n"/>
      <c r="G98" s="13" t="n"/>
      <c r="H98" s="27">
        <f>IF($A98="","",IF(OR(NOT(ISNUMBER($D98)),NOT(ISNUMBER($E98))),"",IFERROR(($E98-$D98)*24,"")))</f>
        <v/>
      </c>
      <c r="I98" s="4">
        <f>IF($A98="","",IF(OR($B98="",$G98="",NOT(ISNUMBER($C98)),NOT(ISNUMBER($D98)),NOT(ISNUMBER($E98)),NOT(ISNUMBER($F98))),"Completar datos",IF(OR($C98&lt;'Parámetros'!$B$4,$C98&gt;'Parámetros'!$B$5,$D98&lt;'Parámetros'!$B$6,$E98&gt;'Parámetros'!$B$7,$E98&lt;=$D98,$F98&lt;'Parámetros'!$B$10,$F98&gt;'Parámetros'!$B$11),"Comprobar límites","Registro coherente")))</f>
        <v/>
      </c>
    </row>
    <row r="99" ht="27" customHeight="1">
      <c r="A99" s="13" t="n"/>
      <c r="B99" s="13" t="n"/>
      <c r="C99" s="30" t="n"/>
      <c r="D99" s="31" t="n"/>
      <c r="E99" s="31" t="n"/>
      <c r="F99" s="33" t="n"/>
      <c r="G99" s="13" t="n"/>
      <c r="H99" s="35">
        <f>IF($A99="","",IF(OR(NOT(ISNUMBER($D99)),NOT(ISNUMBER($E99))),"",IFERROR(($E99-$D99)*24,"")))</f>
        <v/>
      </c>
      <c r="I99" s="6">
        <f>IF($A99="","",IF(OR($B99="",$G99="",NOT(ISNUMBER($C99)),NOT(ISNUMBER($D99)),NOT(ISNUMBER($E99)),NOT(ISNUMBER($F99))),"Completar datos",IF(OR($C99&lt;'Parámetros'!$B$4,$C99&gt;'Parámetros'!$B$5,$D99&lt;'Parámetros'!$B$6,$E99&gt;'Parámetros'!$B$7,$E99&lt;=$D99,$F99&lt;'Parámetros'!$B$10,$F99&gt;'Parámetros'!$B$11),"Comprobar límites","Registro coherente")))</f>
        <v/>
      </c>
    </row>
    <row r="100" ht="27" customHeight="1">
      <c r="A100" s="13" t="n"/>
      <c r="B100" s="13" t="n"/>
      <c r="C100" s="30" t="n"/>
      <c r="D100" s="31" t="n"/>
      <c r="E100" s="31" t="n"/>
      <c r="F100" s="33" t="n"/>
      <c r="G100" s="13" t="n"/>
      <c r="H100" s="27">
        <f>IF($A100="","",IF(OR(NOT(ISNUMBER($D100)),NOT(ISNUMBER($E100))),"",IFERROR(($E100-$D100)*24,"")))</f>
        <v/>
      </c>
      <c r="I100" s="4">
        <f>IF($A100="","",IF(OR($B100="",$G100="",NOT(ISNUMBER($C100)),NOT(ISNUMBER($D100)),NOT(ISNUMBER($E100)),NOT(ISNUMBER($F100))),"Completar datos",IF(OR($C100&lt;'Parámetros'!$B$4,$C100&gt;'Parámetros'!$B$5,$D100&lt;'Parámetros'!$B$6,$E100&gt;'Parámetros'!$B$7,$E100&lt;=$D100,$F100&lt;'Parámetros'!$B$10,$F100&gt;'Parámetros'!$B$11),"Comprobar límites","Registro coherente")))</f>
        <v/>
      </c>
    </row>
    <row r="101" ht="27" customHeight="1">
      <c r="A101" s="13" t="n"/>
      <c r="B101" s="13" t="n"/>
      <c r="C101" s="30" t="n"/>
      <c r="D101" s="31" t="n"/>
      <c r="E101" s="31" t="n"/>
      <c r="F101" s="33" t="n"/>
      <c r="G101" s="13" t="n"/>
      <c r="H101" s="35">
        <f>IF($A101="","",IF(OR(NOT(ISNUMBER($D101)),NOT(ISNUMBER($E101))),"",IFERROR(($E101-$D101)*24,"")))</f>
        <v/>
      </c>
      <c r="I101" s="6">
        <f>IF($A101="","",IF(OR($B101="",$G101="",NOT(ISNUMBER($C101)),NOT(ISNUMBER($D101)),NOT(ISNUMBER($E101)),NOT(ISNUMBER($F101))),"Completar datos",IF(OR($C101&lt;'Parámetros'!$B$4,$C101&gt;'Parámetros'!$B$5,$D101&lt;'Parámetros'!$B$6,$E101&gt;'Parámetros'!$B$7,$E101&lt;=$D101,$F101&lt;'Parámetros'!$B$10,$F101&gt;'Parámetros'!$B$11),"Comprobar límites","Registro coherente")))</f>
        <v/>
      </c>
    </row>
    <row r="102" ht="27" customHeight="1">
      <c r="A102" s="13" t="n"/>
      <c r="B102" s="13" t="n"/>
      <c r="C102" s="30" t="n"/>
      <c r="D102" s="31" t="n"/>
      <c r="E102" s="31" t="n"/>
      <c r="F102" s="33" t="n"/>
      <c r="G102" s="13" t="n"/>
      <c r="H102" s="27">
        <f>IF($A102="","",IF(OR(NOT(ISNUMBER($D102)),NOT(ISNUMBER($E102))),"",IFERROR(($E102-$D102)*24,"")))</f>
        <v/>
      </c>
      <c r="I102" s="4">
        <f>IF($A102="","",IF(OR($B102="",$G102="",NOT(ISNUMBER($C102)),NOT(ISNUMBER($D102)),NOT(ISNUMBER($E102)),NOT(ISNUMBER($F102))),"Completar datos",IF(OR($C102&lt;'Parámetros'!$B$4,$C102&gt;'Parámetros'!$B$5,$D102&lt;'Parámetros'!$B$6,$E102&gt;'Parámetros'!$B$7,$E102&lt;=$D102,$F102&lt;'Parámetros'!$B$10,$F102&gt;'Parámetros'!$B$11),"Comprobar límites","Registro coherente")))</f>
        <v/>
      </c>
    </row>
    <row r="103" ht="27" customHeight="1">
      <c r="A103" s="13" t="n"/>
      <c r="B103" s="13" t="n"/>
      <c r="C103" s="30" t="n"/>
      <c r="D103" s="31" t="n"/>
      <c r="E103" s="31" t="n"/>
      <c r="F103" s="33" t="n"/>
      <c r="G103" s="13" t="n"/>
      <c r="H103" s="35">
        <f>IF($A103="","",IF(OR(NOT(ISNUMBER($D103)),NOT(ISNUMBER($E103))),"",IFERROR(($E103-$D103)*24,"")))</f>
        <v/>
      </c>
      <c r="I103" s="6">
        <f>IF($A103="","",IF(OR($B103="",$G103="",NOT(ISNUMBER($C103)),NOT(ISNUMBER($D103)),NOT(ISNUMBER($E103)),NOT(ISNUMBER($F103))),"Completar datos",IF(OR($C103&lt;'Parámetros'!$B$4,$C103&gt;'Parámetros'!$B$5,$D103&lt;'Parámetros'!$B$6,$E103&gt;'Parámetros'!$B$7,$E103&lt;=$D103,$F103&lt;'Parámetros'!$B$10,$F103&gt;'Parámetros'!$B$11),"Comprobar límites","Registro coherente")))</f>
        <v/>
      </c>
    </row>
  </sheetData>
  <autoFilter ref="A3:I103"/>
  <mergeCells count="1">
    <mergeCell ref="A1:I1"/>
  </mergeCells>
  <conditionalFormatting sqref="I4:I103">
    <cfRule type="expression" priority="1" dxfId="2">
      <formula>$I4="Registro coherente"</formula>
    </cfRule>
    <cfRule type="expression" priority="2" dxfId="3">
      <formula>OR($I4="Completar datos",$I4="Comprobar límites")</formula>
    </cfRule>
  </conditionalFormatting>
  <dataValidations count="5">
    <dataValidation sqref="B4:B103" showDropDown="0" showInputMessage="0" showErrorMessage="1" allowBlank="0" errorTitle="Proveedor no reconocido" error="Seleccione uno de los proveedores ficticios de referencia." type="list">
      <formula1>"Autocares Ficticios Brújula Azul,Transportes Ficticios Sol de Cartón,Movilidad Ficticia Norte Imaginario"</formula1>
    </dataValidation>
    <dataValidation sqref="C4:C103" showDropDown="0" showInputMessage="0" showErrorMessage="1" allowBlank="0" errorTitle="Fecha fuera de rango" error="Introduzca una fecha dentro del periodo de planificación preparado." type="date" operator="between">
      <formula1>DATE(2026,8,12)</formula1>
      <formula2>DATE(2028,9,10)</formula2>
    </dataValidation>
    <dataValidation sqref="D4:E103" showDropDown="0" showInputMessage="0" showErrorMessage="1" allowBlank="0" errorTitle="Hora no válida" error="Introduzca una hora válida." type="time" operator="between">
      <formula1>TIME(0,0,0)</formula1>
      <formula2>TIME(23,59,59)</formula2>
    </dataValidation>
    <dataValidation sqref="F4:F103" showDropDown="0" showInputMessage="0" showErrorMessage="1" allowBlank="0" errorTitle="Cantidad no válida" error="Introduzca una cantidad entre 1 y 99 personas." type="whole" operator="between">
      <formula1>1</formula1>
      <formula2>99</formula2>
    </dataValidation>
    <dataValidation sqref="G4:G103" showDropDown="0" showInputMessage="0" showErrorMessage="1" allowBlank="0" errorTitle="Estado no válido" error="Seleccione Disponible o No disponible." type="list">
      <formula1>"Disponible,No disponible"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3" customWidth="1" min="3" max="3"/>
    <col width="31" customWidth="1" min="4" max="4"/>
    <col width="3" customWidth="1" min="5" max="5"/>
    <col width="24" customWidth="1" min="6" max="6"/>
    <col width="25" customWidth="1" min="7" max="7"/>
    <col width="39" customWidth="1" min="8" max="8"/>
  </cols>
  <sheetData>
    <row r="1" ht="28" customHeight="1">
      <c r="A1" s="1" t="inlineStr">
        <is>
          <t>Parámetros operativos editables</t>
        </is>
      </c>
    </row>
    <row r="2" ht="32" customHeight="1">
      <c r="A2" s="2" t="inlineStr">
        <is>
          <t>Supuestos orientativos para la revisión interna; compruebe su adecuación antes de utilizar el libro.</t>
        </is>
      </c>
    </row>
    <row r="3" ht="32" customHeight="1">
      <c r="A3" s="3" t="inlineStr">
        <is>
          <t>Supuesto</t>
        </is>
      </c>
      <c r="B3" s="3" t="inlineStr">
        <is>
          <t>Valor editable</t>
        </is>
      </c>
      <c r="C3" s="3" t="inlineStr">
        <is>
          <t>Unidad</t>
        </is>
      </c>
      <c r="D3" s="3" t="inlineStr">
        <is>
          <t>Aplicación</t>
        </is>
      </c>
      <c r="F3" s="3" t="inlineStr">
        <is>
          <t>Estados de asignación</t>
        </is>
      </c>
      <c r="G3" s="3" t="inlineStr">
        <is>
          <t>Estados de disponibilidad</t>
        </is>
      </c>
      <c r="H3" s="3" t="inlineStr">
        <is>
          <t>Proveedores ficticios</t>
        </is>
      </c>
    </row>
    <row r="4" ht="24" customHeight="1">
      <c r="A4" s="4" t="inlineStr">
        <is>
          <t>Fecha inicial de planificación</t>
        </is>
      </c>
      <c r="B4" s="36" t="n">
        <v>46246</v>
      </c>
      <c r="C4" s="4" t="inlineStr">
        <is>
          <t>fecha</t>
        </is>
      </c>
      <c r="D4" s="4" t="inlineStr">
        <is>
          <t>Límite inferior de revisión</t>
        </is>
      </c>
      <c r="F4" s="4" t="inlineStr">
        <is>
          <t>Planificado</t>
        </is>
      </c>
      <c r="G4" s="4" t="inlineStr">
        <is>
          <t>Disponible</t>
        </is>
      </c>
      <c r="H4" s="4" t="inlineStr">
        <is>
          <t>Autocares Ficticios Brújula Azul</t>
        </is>
      </c>
    </row>
    <row r="5" ht="24" customHeight="1">
      <c r="A5" s="6" t="inlineStr">
        <is>
          <t>Fecha final de planificación</t>
        </is>
      </c>
      <c r="B5" s="36" t="n">
        <v>47006</v>
      </c>
      <c r="C5" s="6" t="inlineStr">
        <is>
          <t>fecha</t>
        </is>
      </c>
      <c r="D5" s="6" t="inlineStr">
        <is>
          <t>Límite superior de revisión</t>
        </is>
      </c>
      <c r="F5" s="6" t="inlineStr">
        <is>
          <t>Confirmado</t>
        </is>
      </c>
      <c r="G5" s="6" t="inlineStr">
        <is>
          <t>No disponible</t>
        </is>
      </c>
      <c r="H5" s="6" t="inlineStr">
        <is>
          <t>Transportes Ficticios Sol de Cartón</t>
        </is>
      </c>
    </row>
    <row r="6" ht="24" customHeight="1">
      <c r="A6" s="4" t="inlineStr">
        <is>
          <t>Hora operativa inicial</t>
        </is>
      </c>
      <c r="B6" s="37" t="n">
        <v>0.2083333333333333</v>
      </c>
      <c r="C6" s="4" t="inlineStr">
        <is>
          <t>horas</t>
        </is>
      </c>
      <c r="D6" s="4" t="inlineStr">
        <is>
          <t>Inicio orientativo de servicio</t>
        </is>
      </c>
      <c r="F6" s="4" t="inlineStr">
        <is>
          <t>Cancelado</t>
        </is>
      </c>
      <c r="G6" s="4" t="n"/>
      <c r="H6" s="4" t="inlineStr">
        <is>
          <t>Movilidad Ficticia Norte Imaginario</t>
        </is>
      </c>
    </row>
    <row r="7" ht="24" customHeight="1">
      <c r="A7" s="6" t="inlineStr">
        <is>
          <t>Hora operativa final</t>
        </is>
      </c>
      <c r="B7" s="37" t="n">
        <v>0.9791666666666666</v>
      </c>
      <c r="C7" s="6" t="inlineStr">
        <is>
          <t>horas</t>
        </is>
      </c>
      <c r="D7" s="6" t="inlineStr">
        <is>
          <t>Fin orientativo de servicio</t>
        </is>
      </c>
    </row>
    <row r="8" ht="24" customHeight="1">
      <c r="A8" s="4" t="inlineStr">
        <is>
          <t>Duración mínima por tramo</t>
        </is>
      </c>
      <c r="B8" s="32" t="n">
        <v>0.5</v>
      </c>
      <c r="C8" s="4" t="inlineStr">
        <is>
          <t>horas</t>
        </is>
      </c>
      <c r="D8" s="4" t="inlineStr">
        <is>
          <t>Aviso de duración</t>
        </is>
      </c>
    </row>
    <row r="9" ht="24" customHeight="1">
      <c r="A9" s="6" t="inlineStr">
        <is>
          <t>Duración máxima por tramo</t>
        </is>
      </c>
      <c r="B9" s="32" t="n">
        <v>12</v>
      </c>
      <c r="C9" s="6" t="inlineStr">
        <is>
          <t>horas</t>
        </is>
      </c>
      <c r="D9" s="6" t="inlineStr">
        <is>
          <t>Aviso de duración</t>
        </is>
      </c>
    </row>
    <row r="10" ht="24" customHeight="1">
      <c r="A10" s="4" t="inlineStr">
        <is>
          <t>Cantidad mínima</t>
        </is>
      </c>
      <c r="B10" s="33" t="n">
        <v>1</v>
      </c>
      <c r="C10" s="4" t="inlineStr">
        <is>
          <t>personas</t>
        </is>
      </c>
      <c r="D10" s="4" t="inlineStr">
        <is>
          <t>Aviso de capacidad</t>
        </is>
      </c>
    </row>
    <row r="11" ht="24" customHeight="1">
      <c r="A11" s="6" t="inlineStr">
        <is>
          <t>Cantidad máxima</t>
        </is>
      </c>
      <c r="B11" s="33" t="n">
        <v>55</v>
      </c>
      <c r="C11" s="6" t="inlineStr">
        <is>
          <t>personas</t>
        </is>
      </c>
      <c r="D11" s="6" t="inlineStr">
        <is>
          <t>Aviso de capacidad</t>
        </is>
      </c>
    </row>
    <row r="12" ht="24" customHeight="1">
      <c r="A12" s="4" t="inlineStr">
        <is>
          <t>Importe máximo orientativo</t>
        </is>
      </c>
      <c r="B12" s="34" t="n">
        <v>20000</v>
      </c>
      <c r="C12" s="4" t="inlineStr">
        <is>
          <t>euros</t>
        </is>
      </c>
      <c r="D12" s="4" t="inlineStr">
        <is>
          <t>Aviso de revisión económica</t>
        </is>
      </c>
    </row>
  </sheetData>
  <autoFilter ref="A3:D12"/>
  <mergeCells count="1">
    <mergeCell ref="A1:H1"/>
  </mergeCells>
  <dataValidations count="5">
    <dataValidation sqref="B4:B5" showDropDown="0" showInputMessage="0" showErrorMessage="1" allowBlank="0" errorTitle="Fecha no válida" error="Introduzca una fecha dentro del periodo admitido." type="date" operator="between">
      <formula1>DATE(2025,1,1)</formula1>
      <formula2>DATE(2031,12,31)</formula2>
    </dataValidation>
    <dataValidation sqref="B6:B7" showDropDown="0" showInputMessage="0" showErrorMessage="1" allowBlank="0" errorTitle="Hora no válida" error="Introduzca una hora válida." type="time" operator="between">
      <formula1>TIME(0,0,0)</formula1>
      <formula2>TIME(23,59,59)</formula2>
    </dataValidation>
    <dataValidation sqref="B8:B9" showDropDown="0" showInputMessage="0" showErrorMessage="1" allowBlank="0" errorTitle="Duración no válida" error="Introduzca una duración entre 0,25 y 24 horas." type="decimal" operator="between">
      <formula1>0.25</formula1>
      <formula2>24</formula2>
    </dataValidation>
    <dataValidation sqref="B10:B11" showDropDown="0" showInputMessage="0" showErrorMessage="1" allowBlank="0" errorTitle="Cantidad no válida" error="Introduzca una cantidad entre 1 y 99 personas." type="whole" operator="between">
      <formula1>1</formula1>
      <formula2>99</formula2>
    </dataValidation>
    <dataValidation sqref="B12" showDropDown="0" showInputMessage="0" showErrorMessage="1" allowBlank="0" errorTitle="Importe no válido" error="Introduzca un importe comprendido entre 0 y 100.000 euros." type="decimal" operator="between">
      <formula1>0</formula1>
      <formula2>100000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2026-09-11T21:34:13Z</dcterms:created>
  <dcterms:modified xmlns:dcterms="http://purl.org/dc/terms/" xmlns:xsi="http://www.w3.org/2001/XMLSchema-instance" xsi:type="dcterms:W3CDTF">2026-09-11T21:34:14+00:00Z</dcterms:modified>
</cp:coreProperties>
</file>