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Asignacione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'Resumen'!$A$3:$B$12</definedName>
    <definedName name="_xlnm._FilterDatabase" localSheetId="1" hidden="1">'Asignaciones'!$A$3:$L$103</definedName>
    <definedName name="_xlnm._FilterDatabase" localSheetId="2" hidden="1">'Parámetros'!$A$3:$C$103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/mm/yyyy"/>
    <numFmt numFmtId="166" formatCode="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6384A"/>
      <sz val="10"/>
    </font>
    <font>
      <name val="Calibri"/>
      <b val="1"/>
      <color rgb="0026384A"/>
      <sz val="10"/>
    </font>
    <font>
      <name val="Calibri"/>
      <i val="1"/>
      <color rgb="00526777"/>
      <sz val="9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65537"/>
        </patternFill>
      </fill>
    </dxf>
    <dxf>
      <font>
        <name val="Calibri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'Resumen'!B15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'Resumen'!$A$16:$A$19</f>
            </numRef>
          </cat>
          <val>
            <numRef>
              <f>'Resumen'!$B$16:$B$19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75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/>
  </sheetPr>
  <dimension ref="A1:H1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30" customHeight="1">
      <c r="A1" s="1" t="inlineStr">
        <is>
          <t>Asignación de asientos de autocar — resumen operativo</t>
        </is>
      </c>
      <c r="B1" s="24" t="n"/>
      <c r="C1" s="24" t="n"/>
      <c r="D1" s="24" t="n"/>
      <c r="E1" s="24" t="n"/>
      <c r="F1" s="24" t="n"/>
      <c r="G1" s="24" t="n"/>
      <c r="H1" s="25" t="n"/>
    </row>
    <row r="2"/>
    <row r="3">
      <c r="A3" s="2" t="inlineStr">
        <is>
          <t>Indicador</t>
        </is>
      </c>
      <c r="B3" s="2" t="inlineStr">
        <is>
          <t>Valor</t>
        </is>
      </c>
    </row>
    <row r="4">
      <c r="A4" s="3" t="inlineStr">
        <is>
          <t>Asignaciones introducidas</t>
        </is>
      </c>
      <c r="B4" s="4">
        <f>COUNTIF(Asignaciones!$A$4:$A$103,"&lt;&gt;")</f>
        <v/>
      </c>
    </row>
    <row r="5">
      <c r="A5" s="5" t="inlineStr">
        <is>
          <t>Registros correctos</t>
        </is>
      </c>
      <c r="B5" s="6">
        <f>COUNTIF(Asignaciones!$L$4:$L$103,"Correcto")</f>
        <v/>
      </c>
    </row>
    <row r="6">
      <c r="A6" s="3" t="inlineStr">
        <is>
          <t>Registros pendientes</t>
        </is>
      </c>
      <c r="B6" s="4">
        <f>COUNTIF(Asignaciones!$I$4:$I$103,"Pendiente")</f>
        <v/>
      </c>
    </row>
    <row r="7">
      <c r="A7" s="5" t="inlineStr">
        <is>
          <t>Avisos por duplicidad</t>
        </is>
      </c>
      <c r="B7" s="6">
        <f>COUNTIF(Asignaciones!$L$4:$L$103,"*duplicado*")</f>
        <v/>
      </c>
    </row>
    <row r="8">
      <c r="A8" s="3" t="inlineStr">
        <is>
          <t>Avisos por capacidad</t>
        </is>
      </c>
      <c r="B8" s="4">
        <f>COUNTIF(Asignaciones!$L$4:$L$103,"*capacidad*")</f>
        <v/>
      </c>
    </row>
    <row r="9">
      <c r="A9" s="5" t="inlineStr">
        <is>
          <t>Otros avisos de revisión</t>
        </is>
      </c>
      <c r="B9" s="6">
        <f>COUNTIF(Asignaciones!$L$4:$L$103,"Revisar*")-COUNTIF(Asignaciones!$L$4:$L$103,"*duplicado*")-COUNTIF(Asignaciones!$L$4:$L$103,"*capacidad*")</f>
        <v/>
      </c>
    </row>
    <row r="10">
      <c r="A10" s="3" t="inlineStr">
        <is>
          <t>Registros activos correctos</t>
        </is>
      </c>
      <c r="B10" s="7">
        <f>IFERROR(COUNTIF(Asignaciones!$L$4:$L$103,"Correcto")/(COUNTIF(Asignaciones!$A$4:$A$103,"&lt;&gt;")-COUNTIF(Asignaciones!$I$4:$I$103,"Anulado")),"")</f>
        <v/>
      </c>
    </row>
    <row r="11">
      <c r="A11" s="5" t="inlineStr">
        <is>
          <t>Primera fecha registrada</t>
        </is>
      </c>
      <c r="B11" s="8">
        <f>IF(COUNT(Asignaciones!$B$4:INDEX(Asignaciones!$B:$B,103))=0,"",MIN(Asignaciones!$B$4:INDEX(Asignaciones!$B:$B,103)))</f>
        <v/>
      </c>
    </row>
    <row r="12">
      <c r="A12" s="3" t="inlineStr">
        <is>
          <t>Última fecha registrada</t>
        </is>
      </c>
      <c r="B12" s="9">
        <f>IF(COUNT(Asignaciones!$B$4:INDEX(Asignaciones!$B:$B,103))=0,"",MAX(Asignaciones!$B$4:INDEX(Asignaciones!$B:$B,103)))</f>
        <v/>
      </c>
    </row>
    <row r="13"/>
    <row r="14"/>
    <row r="15">
      <c r="A15" s="10" t="inlineStr">
        <is>
          <t>Estado</t>
        </is>
      </c>
      <c r="B15" s="10" t="inlineStr">
        <is>
          <t>Registros</t>
        </is>
      </c>
    </row>
    <row r="16">
      <c r="A16" s="3" t="inlineStr">
        <is>
          <t>Pendiente</t>
        </is>
      </c>
      <c r="B16" s="11">
        <f>COUNTIF(Asignaciones!$I$4:$I$103,A16)</f>
        <v/>
      </c>
    </row>
    <row r="17">
      <c r="A17" s="5" t="inlineStr">
        <is>
          <t>Confirmado</t>
        </is>
      </c>
      <c r="B17" s="12">
        <f>COUNTIF(Asignaciones!$I$4:$I$103,A17)</f>
        <v/>
      </c>
    </row>
    <row r="18">
      <c r="A18" s="3" t="inlineStr">
        <is>
          <t>Revisar</t>
        </is>
      </c>
      <c r="B18" s="11">
        <f>COUNTIF(Asignaciones!$I$4:$I$103,A18)</f>
        <v/>
      </c>
    </row>
    <row r="19">
      <c r="A19" s="5" t="inlineStr">
        <is>
          <t>Anulado</t>
        </is>
      </c>
      <c r="B19" s="12">
        <f>COUNTIF(Asignaciones!$I$4:$I$103,A19)</f>
        <v/>
      </c>
    </row>
  </sheetData>
  <autoFilter ref="A3:B12"/>
  <mergeCells count="1">
    <mergeCell ref="A1:H1"/>
  </mergeCells>
  <conditionalFormatting sqref="B7:B9">
    <cfRule type="expression" priority="1" dxfId="0">
      <formula>B7&gt;0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/>
  </sheetPr>
  <dimension ref="A1:L103"/>
  <sheetViews>
    <sheetView showGridLines="0" zoomScale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32" customWidth="1" min="4" max="4"/>
    <col width="20" customWidth="1" min="5" max="5"/>
    <col width="9" customWidth="1" min="6" max="6"/>
    <col width="28" customWidth="1" min="7" max="7"/>
    <col width="20" customWidth="1" min="8" max="8"/>
    <col width="13" customWidth="1" min="9" max="9"/>
    <col width="10" customWidth="1" min="10" max="10"/>
    <col width="24" customWidth="1" min="11" max="11"/>
    <col width="29" customWidth="1" min="12" max="12"/>
  </cols>
  <sheetData>
    <row r="1" ht="30" customHeight="1">
      <c r="A1" s="1" t="inlineStr">
        <is>
          <t>Asignación de asientos de autocar por viajero y tramo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</row>
    <row r="2" ht="20" customHeight="1">
      <c r="A2" s="13" t="inlineStr">
        <is>
          <t>Las celdas en crema son editables. Los avisos requieren una comprobación humana.</t>
        </is>
      </c>
    </row>
    <row r="3" ht="32" customHeight="1">
      <c r="A3" s="2" t="inlineStr">
        <is>
          <t>Expediente</t>
        </is>
      </c>
      <c r="B3" s="2" t="inlineStr">
        <is>
          <t>Fecha</t>
        </is>
      </c>
      <c r="C3" s="2" t="inlineStr">
        <is>
          <t>Salida</t>
        </is>
      </c>
      <c r="D3" s="2" t="inlineStr">
        <is>
          <t>Servicio / tramo</t>
        </is>
      </c>
      <c r="E3" s="2" t="inlineStr">
        <is>
          <t>Viajero</t>
        </is>
      </c>
      <c r="F3" s="2" t="inlineStr">
        <is>
          <t>Asiento</t>
        </is>
      </c>
      <c r="G3" s="2" t="inlineStr">
        <is>
          <t>Proveedor</t>
        </is>
      </c>
      <c r="H3" s="2" t="inlineStr">
        <is>
          <t>Responsable</t>
        </is>
      </c>
      <c r="I3" s="2" t="inlineStr">
        <is>
          <t>Estado</t>
        </is>
      </c>
      <c r="J3" s="2" t="inlineStr">
        <is>
          <t>Capacidad</t>
        </is>
      </c>
      <c r="K3" s="2" t="inlineStr">
        <is>
          <t>Clave de asignación</t>
        </is>
      </c>
      <c r="L3" s="2" t="inlineStr">
        <is>
          <t>Comprobación</t>
        </is>
      </c>
    </row>
    <row r="4" ht="30" customHeight="1">
      <c r="A4" s="14" t="inlineStr">
        <is>
          <t>EXP-FICTICIO-001</t>
        </is>
      </c>
      <c r="B4" s="15" t="n">
        <v>46286</v>
      </c>
      <c r="C4" s="26" t="n">
        <v>0.3333333333333333</v>
      </c>
      <c r="D4" s="14" t="inlineStr">
        <is>
          <t>Servicio ficticio R01 · Villa Bruma–Puerto Ámbar</t>
        </is>
      </c>
      <c r="E4" s="14" t="inlineStr">
        <is>
          <t>Viajero ficticio 01</t>
        </is>
      </c>
      <c r="F4" s="17" t="n">
        <v>1</v>
      </c>
      <c r="G4" s="18">
        <f>IF(D4="","",IFERROR(VLOOKUP(D4,'Parámetros'!$A$4:$C$103,3,FALSE),""))</f>
        <v/>
      </c>
      <c r="H4" s="14" t="inlineStr">
        <is>
          <t>Responsable ficticio Alfa</t>
        </is>
      </c>
      <c r="I4" s="19" t="inlineStr">
        <is>
          <t>Confirmado</t>
        </is>
      </c>
      <c r="J4" s="20">
        <f>IF(D4="","",IFERROR(VLOOKUP(D4,'Parámetros'!$A$4:$C$103,2,FALSE),""))</f>
        <v/>
      </c>
      <c r="K4" s="18">
        <f>IF(OR(D4="",NOT(ISNUMBER(B4)),NOT(ISNUMBER(C4)),NOT(ISNUMBER(F4))),"",TEXT(B4,"yyyymmdd")&amp;"|"&amp;TEXT(C4,"hhmm")&amp;"|"&amp;D4&amp;"|"&amp;TEXT(F4,"0"))</f>
        <v/>
      </c>
      <c r="L4" s="18">
        <f>IF(COUNTA(A4:F4)+COUNTA(H4:I4)=0,"",IF(OR(A4="",B4="",C4="",D4="",E4="",F4="",H4="",I4=""),"Revisar: datos incompletos",IF(OR(NOT(ISNUMBER(B4)),NOT(ISNUMBER(C4))),"Revisar: fecha u hora no válida",IF(I4="Anulado","Anulado: sin asignación activa",IF(J4="","Revisar: servicio no parametrizado",IF(OR(NOT(ISNUMBER(F4)),NOT(ISNUMBER(J4))),"Revisar: asiento o capacidad no numérica",IF(F4&gt;J4,"Revisar: asiento supera capacidad",IF(COUNTIFS($K$4:$K$103,K4,$I$4:$I$103,"&lt;&gt;Anulado")&gt;1,"Revisar: asiento duplicado",IF(COUNTIFS($B$4:$B$103,B4,$C$4:$C$103,C4,$D$4:$D$103,D4,$E$4:$E$103,E4,$I$4:$I$103,"&lt;&gt;Anulado")&gt;1,"Revisar: viajero duplicado en tramo","Correcto")))))))))</f>
        <v/>
      </c>
    </row>
    <row r="5" ht="30" customHeight="1">
      <c r="A5" s="14" t="inlineStr">
        <is>
          <t>EXP-FICTICIO-002</t>
        </is>
      </c>
      <c r="B5" s="15" t="n">
        <v>46286</v>
      </c>
      <c r="C5" s="26" t="n">
        <v>0.3333333333333333</v>
      </c>
      <c r="D5" s="14" t="inlineStr">
        <is>
          <t>Servicio ficticio R01 · Villa Bruma–Puerto Ámbar</t>
        </is>
      </c>
      <c r="E5" s="14" t="inlineStr">
        <is>
          <t>Viajero ficticio 02</t>
        </is>
      </c>
      <c r="F5" s="17" t="n">
        <v>2</v>
      </c>
      <c r="G5" s="21">
        <f>IF(D5="","",IFERROR(VLOOKUP(D5,'Parámetros'!$A$4:$C$103,3,FALSE),""))</f>
        <v/>
      </c>
      <c r="H5" s="14" t="inlineStr">
        <is>
          <t>Responsable ficticio Alfa</t>
        </is>
      </c>
      <c r="I5" s="19" t="inlineStr">
        <is>
          <t>Confirmado</t>
        </is>
      </c>
      <c r="J5" s="22">
        <f>IF(D5="","",IFERROR(VLOOKUP(D5,'Parámetros'!$A$4:$C$103,2,FALSE),""))</f>
        <v/>
      </c>
      <c r="K5" s="21">
        <f>IF(OR(D5="",NOT(ISNUMBER(B5)),NOT(ISNUMBER(C5)),NOT(ISNUMBER(F5))),"",TEXT(B5,"yyyymmdd")&amp;"|"&amp;TEXT(C5,"hhmm")&amp;"|"&amp;D5&amp;"|"&amp;TEXT(F5,"0"))</f>
        <v/>
      </c>
      <c r="L5" s="21">
        <f>IF(COUNTA(A5:F5)+COUNTA(H5:I5)=0,"",IF(OR(A5="",B5="",C5="",D5="",E5="",F5="",H5="",I5=""),"Revisar: datos incompletos",IF(OR(NOT(ISNUMBER(B5)),NOT(ISNUMBER(C5))),"Revisar: fecha u hora no válida",IF(I5="Anulado","Anulado: sin asignación activa",IF(J5="","Revisar: servicio no parametrizado",IF(OR(NOT(ISNUMBER(F5)),NOT(ISNUMBER(J5))),"Revisar: asiento o capacidad no numérica",IF(F5&gt;J5,"Revisar: asiento supera capacidad",IF(COUNTIFS($K$4:$K$103,K5,$I$4:$I$103,"&lt;&gt;Anulado")&gt;1,"Revisar: asiento duplicado",IF(COUNTIFS($B$4:$B$103,B5,$C$4:$C$103,C5,$D$4:$D$103,D5,$E$4:$E$103,E5,$I$4:$I$103,"&lt;&gt;Anulado")&gt;1,"Revisar: viajero duplicado en tramo","Correcto")))))))))</f>
        <v/>
      </c>
    </row>
    <row r="6" ht="30" customHeight="1">
      <c r="A6" s="14" t="inlineStr">
        <is>
          <t>EXP-FICTICIO-003</t>
        </is>
      </c>
      <c r="B6" s="15" t="n">
        <v>46286</v>
      </c>
      <c r="C6" s="26" t="n">
        <v>0.3333333333333333</v>
      </c>
      <c r="D6" s="14" t="inlineStr">
        <is>
          <t>Servicio ficticio R01 · Villa Bruma–Puerto Ámbar</t>
        </is>
      </c>
      <c r="E6" s="14" t="inlineStr">
        <is>
          <t>Viajero ficticio 03</t>
        </is>
      </c>
      <c r="F6" s="17" t="n">
        <v>2</v>
      </c>
      <c r="G6" s="18">
        <f>IF(D6="","",IFERROR(VLOOKUP(D6,'Parámetros'!$A$4:$C$103,3,FALSE),""))</f>
        <v/>
      </c>
      <c r="H6" s="14" t="inlineStr">
        <is>
          <t>Responsable ficticio Beta</t>
        </is>
      </c>
      <c r="I6" s="19" t="inlineStr">
        <is>
          <t>Pendiente</t>
        </is>
      </c>
      <c r="J6" s="20">
        <f>IF(D6="","",IFERROR(VLOOKUP(D6,'Parámetros'!$A$4:$C$103,2,FALSE),""))</f>
        <v/>
      </c>
      <c r="K6" s="18">
        <f>IF(OR(D6="",NOT(ISNUMBER(B6)),NOT(ISNUMBER(C6)),NOT(ISNUMBER(F6))),"",TEXT(B6,"yyyymmdd")&amp;"|"&amp;TEXT(C6,"hhmm")&amp;"|"&amp;D6&amp;"|"&amp;TEXT(F6,"0"))</f>
        <v/>
      </c>
      <c r="L6" s="18">
        <f>IF(COUNTA(A6:F6)+COUNTA(H6:I6)=0,"",IF(OR(A6="",B6="",C6="",D6="",E6="",F6="",H6="",I6=""),"Revisar: datos incompletos",IF(OR(NOT(ISNUMBER(B6)),NOT(ISNUMBER(C6))),"Revisar: fecha u hora no válida",IF(I6="Anulado","Anulado: sin asignación activa",IF(J6="","Revisar: servicio no parametrizado",IF(OR(NOT(ISNUMBER(F6)),NOT(ISNUMBER(J6))),"Revisar: asiento o capacidad no numérica",IF(F6&gt;J6,"Revisar: asiento supera capacidad",IF(COUNTIFS($K$4:$K$103,K6,$I$4:$I$103,"&lt;&gt;Anulado")&gt;1,"Revisar: asiento duplicado",IF(COUNTIFS($B$4:$B$103,B6,$C$4:$C$103,C6,$D$4:$D$103,D6,$E$4:$E$103,E6,$I$4:$I$103,"&lt;&gt;Anulado")&gt;1,"Revisar: viajero duplicado en tramo","Correcto")))))))))</f>
        <v/>
      </c>
    </row>
    <row r="7" ht="30" customHeight="1">
      <c r="A7" s="14" t="inlineStr">
        <is>
          <t>EXP-FICTICIO-004</t>
        </is>
      </c>
      <c r="B7" s="15" t="n">
        <v>46286</v>
      </c>
      <c r="C7" s="26" t="n">
        <v>0.5208333333333334</v>
      </c>
      <c r="D7" s="14" t="inlineStr">
        <is>
          <t>Servicio ficticio R02 · Puerto Ámbar–Monte Claro</t>
        </is>
      </c>
      <c r="E7" s="14" t="inlineStr">
        <is>
          <t>Viajero ficticio 04</t>
        </is>
      </c>
      <c r="F7" s="17" t="n">
        <v>1</v>
      </c>
      <c r="G7" s="21">
        <f>IF(D7="","",IFERROR(VLOOKUP(D7,'Parámetros'!$A$4:$C$103,3,FALSE),""))</f>
        <v/>
      </c>
      <c r="H7" s="14" t="inlineStr">
        <is>
          <t>Responsable ficticio Beta</t>
        </is>
      </c>
      <c r="I7" s="19" t="inlineStr">
        <is>
          <t>Confirmado</t>
        </is>
      </c>
      <c r="J7" s="22">
        <f>IF(D7="","",IFERROR(VLOOKUP(D7,'Parámetros'!$A$4:$C$103,2,FALSE),""))</f>
        <v/>
      </c>
      <c r="K7" s="21">
        <f>IF(OR(D7="",NOT(ISNUMBER(B7)),NOT(ISNUMBER(C7)),NOT(ISNUMBER(F7))),"",TEXT(B7,"yyyymmdd")&amp;"|"&amp;TEXT(C7,"hhmm")&amp;"|"&amp;D7&amp;"|"&amp;TEXT(F7,"0"))</f>
        <v/>
      </c>
      <c r="L7" s="21">
        <f>IF(COUNTA(A7:F7)+COUNTA(H7:I7)=0,"",IF(OR(A7="",B7="",C7="",D7="",E7="",F7="",H7="",I7=""),"Revisar: datos incompletos",IF(OR(NOT(ISNUMBER(B7)),NOT(ISNUMBER(C7))),"Revisar: fecha u hora no válida",IF(I7="Anulado","Anulado: sin asignación activa",IF(J7="","Revisar: servicio no parametrizado",IF(OR(NOT(ISNUMBER(F7)),NOT(ISNUMBER(J7))),"Revisar: asiento o capacidad no numérica",IF(F7&gt;J7,"Revisar: asiento supera capacidad",IF(COUNTIFS($K$4:$K$103,K7,$I$4:$I$103,"&lt;&gt;Anulado")&gt;1,"Revisar: asiento duplicado",IF(COUNTIFS($B$4:$B$103,B7,$C$4:$C$103,C7,$D$4:$D$103,D7,$E$4:$E$103,E7,$I$4:$I$103,"&lt;&gt;Anulado")&gt;1,"Revisar: viajero duplicado en tramo","Correcto")))))))))</f>
        <v/>
      </c>
    </row>
    <row r="8" ht="30" customHeight="1">
      <c r="A8" s="14" t="inlineStr">
        <is>
          <t>EXP-FICTICIO-005</t>
        </is>
      </c>
      <c r="B8" s="15" t="n">
        <v>46286</v>
      </c>
      <c r="C8" s="26" t="n">
        <v>0.5208333333333334</v>
      </c>
      <c r="D8" s="14" t="inlineStr">
        <is>
          <t>Servicio ficticio R02 · Puerto Ámbar–Monte Claro</t>
        </is>
      </c>
      <c r="E8" s="14" t="inlineStr">
        <is>
          <t>Viajero ficticio 05</t>
        </is>
      </c>
      <c r="F8" s="17" t="n">
        <v>28</v>
      </c>
      <c r="G8" s="18">
        <f>IF(D8="","",IFERROR(VLOOKUP(D8,'Parámetros'!$A$4:$C$103,3,FALSE),""))</f>
        <v/>
      </c>
      <c r="H8" s="14" t="inlineStr">
        <is>
          <t>Responsable ficticio Gamma</t>
        </is>
      </c>
      <c r="I8" s="19" t="inlineStr">
        <is>
          <t>Confirmado</t>
        </is>
      </c>
      <c r="J8" s="20">
        <f>IF(D8="","",IFERROR(VLOOKUP(D8,'Parámetros'!$A$4:$C$103,2,FALSE),""))</f>
        <v/>
      </c>
      <c r="K8" s="18">
        <f>IF(OR(D8="",NOT(ISNUMBER(B8)),NOT(ISNUMBER(C8)),NOT(ISNUMBER(F8))),"",TEXT(B8,"yyyymmdd")&amp;"|"&amp;TEXT(C8,"hhmm")&amp;"|"&amp;D8&amp;"|"&amp;TEXT(F8,"0"))</f>
        <v/>
      </c>
      <c r="L8" s="18">
        <f>IF(COUNTA(A8:F8)+COUNTA(H8:I8)=0,"",IF(OR(A8="",B8="",C8="",D8="",E8="",F8="",H8="",I8=""),"Revisar: datos incompletos",IF(OR(NOT(ISNUMBER(B8)),NOT(ISNUMBER(C8))),"Revisar: fecha u hora no válida",IF(I8="Anulado","Anulado: sin asignación activa",IF(J8="","Revisar: servicio no parametrizado",IF(OR(NOT(ISNUMBER(F8)),NOT(ISNUMBER(J8))),"Revisar: asiento o capacidad no numérica",IF(F8&gt;J8,"Revisar: asiento supera capacidad",IF(COUNTIFS($K$4:$K$103,K8,$I$4:$I$103,"&lt;&gt;Anulado")&gt;1,"Revisar: asiento duplicado",IF(COUNTIFS($B$4:$B$103,B8,$C$4:$C$103,C8,$D$4:$D$103,D8,$E$4:$E$103,E8,$I$4:$I$103,"&lt;&gt;Anulado")&gt;1,"Revisar: viajero duplicado en tramo","Correcto")))))))))</f>
        <v/>
      </c>
    </row>
    <row r="9" ht="30" customHeight="1">
      <c r="A9" s="14" t="inlineStr">
        <is>
          <t>EXP-FICTICIO-006</t>
        </is>
      </c>
      <c r="B9" s="15" t="n">
        <v>46286</v>
      </c>
      <c r="C9" s="26" t="n">
        <v>0.5208333333333334</v>
      </c>
      <c r="D9" s="14" t="inlineStr">
        <is>
          <t>Servicio ficticio R02 · Puerto Ámbar–Monte Claro</t>
        </is>
      </c>
      <c r="E9" s="14" t="inlineStr">
        <is>
          <t>Viajero ficticio 06</t>
        </is>
      </c>
      <c r="F9" s="17" t="n">
        <v>29</v>
      </c>
      <c r="G9" s="21">
        <f>IF(D9="","",IFERROR(VLOOKUP(D9,'Parámetros'!$A$4:$C$103,3,FALSE),""))</f>
        <v/>
      </c>
      <c r="H9" s="14" t="inlineStr">
        <is>
          <t>Responsable ficticio Gamma</t>
        </is>
      </c>
      <c r="I9" s="19" t="inlineStr">
        <is>
          <t>Revisar</t>
        </is>
      </c>
      <c r="J9" s="22">
        <f>IF(D9="","",IFERROR(VLOOKUP(D9,'Parámetros'!$A$4:$C$103,2,FALSE),""))</f>
        <v/>
      </c>
      <c r="K9" s="21">
        <f>IF(OR(D9="",NOT(ISNUMBER(B9)),NOT(ISNUMBER(C9)),NOT(ISNUMBER(F9))),"",TEXT(B9,"yyyymmdd")&amp;"|"&amp;TEXT(C9,"hhmm")&amp;"|"&amp;D9&amp;"|"&amp;TEXT(F9,"0"))</f>
        <v/>
      </c>
      <c r="L9" s="21">
        <f>IF(COUNTA(A9:F9)+COUNTA(H9:I9)=0,"",IF(OR(A9="",B9="",C9="",D9="",E9="",F9="",H9="",I9=""),"Revisar: datos incompletos",IF(OR(NOT(ISNUMBER(B9)),NOT(ISNUMBER(C9))),"Revisar: fecha u hora no válida",IF(I9="Anulado","Anulado: sin asignación activa",IF(J9="","Revisar: servicio no parametrizado",IF(OR(NOT(ISNUMBER(F9)),NOT(ISNUMBER(J9))),"Revisar: asiento o capacidad no numérica",IF(F9&gt;J9,"Revisar: asiento supera capacidad",IF(COUNTIFS($K$4:$K$103,K9,$I$4:$I$103,"&lt;&gt;Anulado")&gt;1,"Revisar: asiento duplicado",IF(COUNTIFS($B$4:$B$103,B9,$C$4:$C$103,C9,$D$4:$D$103,D9,$E$4:$E$103,E9,$I$4:$I$103,"&lt;&gt;Anulado")&gt;1,"Revisar: viajero duplicado en tramo","Correcto")))))))))</f>
        <v/>
      </c>
    </row>
    <row r="10" ht="30" customHeight="1">
      <c r="A10" s="14" t="inlineStr">
        <is>
          <t>EXP-FICTICIO-007</t>
        </is>
      </c>
      <c r="B10" s="15" t="n">
        <v>46288</v>
      </c>
      <c r="C10" s="26" t="n">
        <v>0.3854166666666667</v>
      </c>
      <c r="D10" s="14" t="inlineStr">
        <is>
          <t>Servicio ficticio R03 · Monte Claro–Bahía Nube</t>
        </is>
      </c>
      <c r="E10" s="14" t="inlineStr">
        <is>
          <t>Viajero ficticio 07</t>
        </is>
      </c>
      <c r="F10" s="17" t="n">
        <v>5</v>
      </c>
      <c r="G10" s="18">
        <f>IF(D10="","",IFERROR(VLOOKUP(D10,'Parámetros'!$A$4:$C$103,3,FALSE),""))</f>
        <v/>
      </c>
      <c r="H10" s="14" t="inlineStr">
        <is>
          <t>Responsable ficticio Delta</t>
        </is>
      </c>
      <c r="I10" s="19" t="inlineStr">
        <is>
          <t>Confirmado</t>
        </is>
      </c>
      <c r="J10" s="20">
        <f>IF(D10="","",IFERROR(VLOOKUP(D10,'Parámetros'!$A$4:$C$103,2,FALSE),""))</f>
        <v/>
      </c>
      <c r="K10" s="18">
        <f>IF(OR(D10="",NOT(ISNUMBER(B10)),NOT(ISNUMBER(C10)),NOT(ISNUMBER(F10))),"",TEXT(B10,"yyyymmdd")&amp;"|"&amp;TEXT(C10,"hhmm")&amp;"|"&amp;D10&amp;"|"&amp;TEXT(F10,"0"))</f>
        <v/>
      </c>
      <c r="L10" s="18">
        <f>IF(COUNTA(A10:F10)+COUNTA(H10:I10)=0,"",IF(OR(A10="",B10="",C10="",D10="",E10="",F10="",H10="",I10=""),"Revisar: datos incompletos",IF(OR(NOT(ISNUMBER(B10)),NOT(ISNUMBER(C10))),"Revisar: fecha u hora no válida",IF(I10="Anulado","Anulado: sin asignación activa",IF(J10="","Revisar: servicio no parametrizado",IF(OR(NOT(ISNUMBER(F10)),NOT(ISNUMBER(J10))),"Revisar: asiento o capacidad no numérica",IF(F10&gt;J10,"Revisar: asiento supera capacidad",IF(COUNTIFS($K$4:$K$103,K10,$I$4:$I$103,"&lt;&gt;Anulado")&gt;1,"Revisar: asiento duplicado",IF(COUNTIFS($B$4:$B$103,B10,$C$4:$C$103,C10,$D$4:$D$103,D10,$E$4:$E$103,E10,$I$4:$I$103,"&lt;&gt;Anulado")&gt;1,"Revisar: viajero duplicado en tramo","Correcto")))))))))</f>
        <v/>
      </c>
    </row>
    <row r="11" ht="30" customHeight="1">
      <c r="A11" s="14" t="inlineStr">
        <is>
          <t>EXP-FICTICIO-008</t>
        </is>
      </c>
      <c r="B11" s="15" t="n">
        <v>46288</v>
      </c>
      <c r="C11" s="26" t="n">
        <v>0.3854166666666667</v>
      </c>
      <c r="D11" s="14" t="inlineStr">
        <is>
          <t>Servicio ficticio R03 · Monte Claro–Bahía Nube</t>
        </is>
      </c>
      <c r="E11" s="14" t="inlineStr">
        <is>
          <t>Viajero ficticio 07</t>
        </is>
      </c>
      <c r="F11" s="17" t="n">
        <v>6</v>
      </c>
      <c r="G11" s="21">
        <f>IF(D11="","",IFERROR(VLOOKUP(D11,'Parámetros'!$A$4:$C$103,3,FALSE),""))</f>
        <v/>
      </c>
      <c r="H11" s="14" t="inlineStr">
        <is>
          <t>Responsable ficticio Delta</t>
        </is>
      </c>
      <c r="I11" s="19" t="inlineStr">
        <is>
          <t>Pendiente</t>
        </is>
      </c>
      <c r="J11" s="22">
        <f>IF(D11="","",IFERROR(VLOOKUP(D11,'Parámetros'!$A$4:$C$103,2,FALSE),""))</f>
        <v/>
      </c>
      <c r="K11" s="21">
        <f>IF(OR(D11="",NOT(ISNUMBER(B11)),NOT(ISNUMBER(C11)),NOT(ISNUMBER(F11))),"",TEXT(B11,"yyyymmdd")&amp;"|"&amp;TEXT(C11,"hhmm")&amp;"|"&amp;D11&amp;"|"&amp;TEXT(F11,"0"))</f>
        <v/>
      </c>
      <c r="L11" s="21">
        <f>IF(COUNTA(A11:F11)+COUNTA(H11:I11)=0,"",IF(OR(A11="",B11="",C11="",D11="",E11="",F11="",H11="",I11=""),"Revisar: datos incompletos",IF(OR(NOT(ISNUMBER(B11)),NOT(ISNUMBER(C11))),"Revisar: fecha u hora no válida",IF(I11="Anulado","Anulado: sin asignación activa",IF(J11="","Revisar: servicio no parametrizado",IF(OR(NOT(ISNUMBER(F11)),NOT(ISNUMBER(J11))),"Revisar: asiento o capacidad no numérica",IF(F11&gt;J11,"Revisar: asiento supera capacidad",IF(COUNTIFS($K$4:$K$103,K11,$I$4:$I$103,"&lt;&gt;Anulado")&gt;1,"Revisar: asiento duplicado",IF(COUNTIFS($B$4:$B$103,B11,$C$4:$C$103,C11,$D$4:$D$103,D11,$E$4:$E$103,E11,$I$4:$I$103,"&lt;&gt;Anulado")&gt;1,"Revisar: viajero duplicado en tramo","Correcto")))))))))</f>
        <v/>
      </c>
    </row>
    <row r="12" ht="30" customHeight="1">
      <c r="A12" s="14" t="inlineStr">
        <is>
          <t>EXP-FICTICIO-009</t>
        </is>
      </c>
      <c r="B12" s="15" t="n">
        <v>46288</v>
      </c>
      <c r="C12" s="26" t="n">
        <v>0.6979166666666666</v>
      </c>
      <c r="D12" s="14" t="inlineStr">
        <is>
          <t>Servicio ficticio R04 · Bahía Nube–Villa Bruma</t>
        </is>
      </c>
      <c r="E12" s="14" t="inlineStr">
        <is>
          <t>Viajero ficticio 08</t>
        </is>
      </c>
      <c r="F12" s="17" t="n">
        <v>40</v>
      </c>
      <c r="G12" s="18">
        <f>IF(D12="","",IFERROR(VLOOKUP(D12,'Parámetros'!$A$4:$C$103,3,FALSE),""))</f>
        <v/>
      </c>
      <c r="H12" s="14" t="inlineStr">
        <is>
          <t>Responsable ficticio Épsilon</t>
        </is>
      </c>
      <c r="I12" s="19" t="inlineStr">
        <is>
          <t>Anulado</t>
        </is>
      </c>
      <c r="J12" s="20">
        <f>IF(D12="","",IFERROR(VLOOKUP(D12,'Parámetros'!$A$4:$C$103,2,FALSE),""))</f>
        <v/>
      </c>
      <c r="K12" s="18">
        <f>IF(OR(D12="",NOT(ISNUMBER(B12)),NOT(ISNUMBER(C12)),NOT(ISNUMBER(F12))),"",TEXT(B12,"yyyymmdd")&amp;"|"&amp;TEXT(C12,"hhmm")&amp;"|"&amp;D12&amp;"|"&amp;TEXT(F12,"0"))</f>
        <v/>
      </c>
      <c r="L12" s="18">
        <f>IF(COUNTA(A12:F12)+COUNTA(H12:I12)=0,"",IF(OR(A12="",B12="",C12="",D12="",E12="",F12="",H12="",I12=""),"Revisar: datos incompletos",IF(OR(NOT(ISNUMBER(B12)),NOT(ISNUMBER(C12))),"Revisar: fecha u hora no válida",IF(I12="Anulado","Anulado: sin asignación activa",IF(J12="","Revisar: servicio no parametrizado",IF(OR(NOT(ISNUMBER(F12)),NOT(ISNUMBER(J12))),"Revisar: asiento o capacidad no numérica",IF(F12&gt;J12,"Revisar: asiento supera capacidad",IF(COUNTIFS($K$4:$K$103,K12,$I$4:$I$103,"&lt;&gt;Anulado")&gt;1,"Revisar: asiento duplicado",IF(COUNTIFS($B$4:$B$103,B12,$C$4:$C$103,C12,$D$4:$D$103,D12,$E$4:$E$103,E12,$I$4:$I$103,"&lt;&gt;Anulado")&gt;1,"Revisar: viajero duplicado en tramo","Correcto")))))))))</f>
        <v/>
      </c>
    </row>
    <row r="13" ht="30" customHeight="1">
      <c r="A13" s="14" t="inlineStr">
        <is>
          <t>EXP-FICTICIO-010</t>
        </is>
      </c>
      <c r="B13" s="15" t="n">
        <v>46291</v>
      </c>
      <c r="C13" s="26" t="n">
        <v>0.3125</v>
      </c>
      <c r="D13" s="14" t="inlineStr">
        <is>
          <t>Servicio ficticio R99 · Tramo no parametrizado</t>
        </is>
      </c>
      <c r="E13" s="14" t="inlineStr">
        <is>
          <t>Viajero ficticio 09</t>
        </is>
      </c>
      <c r="F13" s="17" t="n">
        <v>1</v>
      </c>
      <c r="G13" s="21">
        <f>IF(D13="","",IFERROR(VLOOKUP(D13,'Parámetros'!$A$4:$C$103,3,FALSE),""))</f>
        <v/>
      </c>
      <c r="H13" s="14" t="inlineStr">
        <is>
          <t>Responsable ficticio Épsilon</t>
        </is>
      </c>
      <c r="I13" s="19" t="inlineStr">
        <is>
          <t>Revisar</t>
        </is>
      </c>
      <c r="J13" s="22">
        <f>IF(D13="","",IFERROR(VLOOKUP(D13,'Parámetros'!$A$4:$C$103,2,FALSE),""))</f>
        <v/>
      </c>
      <c r="K13" s="21">
        <f>IF(OR(D13="",NOT(ISNUMBER(B13)),NOT(ISNUMBER(C13)),NOT(ISNUMBER(F13))),"",TEXT(B13,"yyyymmdd")&amp;"|"&amp;TEXT(C13,"hhmm")&amp;"|"&amp;D13&amp;"|"&amp;TEXT(F13,"0"))</f>
        <v/>
      </c>
      <c r="L13" s="21">
        <f>IF(COUNTA(A13:F13)+COUNTA(H13:I13)=0,"",IF(OR(A13="",B13="",C13="",D13="",E13="",F13="",H13="",I13=""),"Revisar: datos incompletos",IF(OR(NOT(ISNUMBER(B13)),NOT(ISNUMBER(C13))),"Revisar: fecha u hora no válida",IF(I13="Anulado","Anulado: sin asignación activa",IF(J13="","Revisar: servicio no parametrizado",IF(OR(NOT(ISNUMBER(F13)),NOT(ISNUMBER(J13))),"Revisar: asiento o capacidad no numérica",IF(F13&gt;J13,"Revisar: asiento supera capacidad",IF(COUNTIFS($K$4:$K$103,K13,$I$4:$I$103,"&lt;&gt;Anulado")&gt;1,"Revisar: asiento duplicado",IF(COUNTIFS($B$4:$B$103,B13,$C$4:$C$103,C13,$D$4:$D$103,D13,$E$4:$E$103,E13,$I$4:$I$103,"&lt;&gt;Anulado")&gt;1,"Revisar: viajero duplicado en tramo","Correcto")))))))))</f>
        <v/>
      </c>
    </row>
    <row r="14" ht="30" customHeight="1">
      <c r="A14" s="14" t="n"/>
      <c r="B14" s="15" t="n"/>
      <c r="C14" s="26" t="n"/>
      <c r="D14" s="14" t="n"/>
      <c r="E14" s="14" t="n"/>
      <c r="F14" s="17" t="n"/>
      <c r="G14" s="18">
        <f>IF(D14="","",IFERROR(VLOOKUP(D14,'Parámetros'!$A$4:$C$103,3,FALSE),""))</f>
        <v/>
      </c>
      <c r="H14" s="14" t="n"/>
      <c r="I14" s="19" t="n"/>
      <c r="J14" s="20">
        <f>IF(D14="","",IFERROR(VLOOKUP(D14,'Parámetros'!$A$4:$C$103,2,FALSE),""))</f>
        <v/>
      </c>
      <c r="K14" s="18">
        <f>IF(OR(D14="",NOT(ISNUMBER(B14)),NOT(ISNUMBER(C14)),NOT(ISNUMBER(F14))),"",TEXT(B14,"yyyymmdd")&amp;"|"&amp;TEXT(C14,"hhmm")&amp;"|"&amp;D14&amp;"|"&amp;TEXT(F14,"0"))</f>
        <v/>
      </c>
      <c r="L14" s="18">
        <f>IF(COUNTA(A14:F14)+COUNTA(H14:I14)=0,"",IF(OR(A14="",B14="",C14="",D14="",E14="",F14="",H14="",I14=""),"Revisar: datos incompletos",IF(OR(NOT(ISNUMBER(B14)),NOT(ISNUMBER(C14))),"Revisar: fecha u hora no válida",IF(I14="Anulado","Anulado: sin asignación activa",IF(J14="","Revisar: servicio no parametrizado",IF(OR(NOT(ISNUMBER(F14)),NOT(ISNUMBER(J14))),"Revisar: asiento o capacidad no numérica",IF(F14&gt;J14,"Revisar: asiento supera capacidad",IF(COUNTIFS($K$4:$K$103,K14,$I$4:$I$103,"&lt;&gt;Anulado")&gt;1,"Revisar: asiento duplicado",IF(COUNTIFS($B$4:$B$103,B14,$C$4:$C$103,C14,$D$4:$D$103,D14,$E$4:$E$103,E14,$I$4:$I$103,"&lt;&gt;Anulado")&gt;1,"Revisar: viajero duplicado en tramo","Correcto")))))))))</f>
        <v/>
      </c>
    </row>
    <row r="15" ht="30" customHeight="1">
      <c r="A15" s="14" t="n"/>
      <c r="B15" s="15" t="n"/>
      <c r="C15" s="26" t="n"/>
      <c r="D15" s="14" t="n"/>
      <c r="E15" s="14" t="n"/>
      <c r="F15" s="17" t="n"/>
      <c r="G15" s="21">
        <f>IF(D15="","",IFERROR(VLOOKUP(D15,'Parámetros'!$A$4:$C$103,3,FALSE),""))</f>
        <v/>
      </c>
      <c r="H15" s="14" t="n"/>
      <c r="I15" s="19" t="n"/>
      <c r="J15" s="22">
        <f>IF(D15="","",IFERROR(VLOOKUP(D15,'Parámetros'!$A$4:$C$103,2,FALSE),""))</f>
        <v/>
      </c>
      <c r="K15" s="21">
        <f>IF(OR(D15="",NOT(ISNUMBER(B15)),NOT(ISNUMBER(C15)),NOT(ISNUMBER(F15))),"",TEXT(B15,"yyyymmdd")&amp;"|"&amp;TEXT(C15,"hhmm")&amp;"|"&amp;D15&amp;"|"&amp;TEXT(F15,"0"))</f>
        <v/>
      </c>
      <c r="L15" s="21">
        <f>IF(COUNTA(A15:F15)+COUNTA(H15:I15)=0,"",IF(OR(A15="",B15="",C15="",D15="",E15="",F15="",H15="",I15=""),"Revisar: datos incompletos",IF(OR(NOT(ISNUMBER(B15)),NOT(ISNUMBER(C15))),"Revisar: fecha u hora no válida",IF(I15="Anulado","Anulado: sin asignación activa",IF(J15="","Revisar: servicio no parametrizado",IF(OR(NOT(ISNUMBER(F15)),NOT(ISNUMBER(J15))),"Revisar: asiento o capacidad no numérica",IF(F15&gt;J15,"Revisar: asiento supera capacidad",IF(COUNTIFS($K$4:$K$103,K15,$I$4:$I$103,"&lt;&gt;Anulado")&gt;1,"Revisar: asiento duplicado",IF(COUNTIFS($B$4:$B$103,B15,$C$4:$C$103,C15,$D$4:$D$103,D15,$E$4:$E$103,E15,$I$4:$I$103,"&lt;&gt;Anulado")&gt;1,"Revisar: viajero duplicado en tramo","Correcto")))))))))</f>
        <v/>
      </c>
    </row>
    <row r="16" ht="30" customHeight="1">
      <c r="A16" s="14" t="n"/>
      <c r="B16" s="15" t="n"/>
      <c r="C16" s="26" t="n"/>
      <c r="D16" s="14" t="n"/>
      <c r="E16" s="14" t="n"/>
      <c r="F16" s="17" t="n"/>
      <c r="G16" s="18">
        <f>IF(D16="","",IFERROR(VLOOKUP(D16,'Parámetros'!$A$4:$C$103,3,FALSE),""))</f>
        <v/>
      </c>
      <c r="H16" s="14" t="n"/>
      <c r="I16" s="19" t="n"/>
      <c r="J16" s="20">
        <f>IF(D16="","",IFERROR(VLOOKUP(D16,'Parámetros'!$A$4:$C$103,2,FALSE),""))</f>
        <v/>
      </c>
      <c r="K16" s="18">
        <f>IF(OR(D16="",NOT(ISNUMBER(B16)),NOT(ISNUMBER(C16)),NOT(ISNUMBER(F16))),"",TEXT(B16,"yyyymmdd")&amp;"|"&amp;TEXT(C16,"hhmm")&amp;"|"&amp;D16&amp;"|"&amp;TEXT(F16,"0"))</f>
        <v/>
      </c>
      <c r="L16" s="18">
        <f>IF(COUNTA(A16:F16)+COUNTA(H16:I16)=0,"",IF(OR(A16="",B16="",C16="",D16="",E16="",F16="",H16="",I16=""),"Revisar: datos incompletos",IF(OR(NOT(ISNUMBER(B16)),NOT(ISNUMBER(C16))),"Revisar: fecha u hora no válida",IF(I16="Anulado","Anulado: sin asignación activa",IF(J16="","Revisar: servicio no parametrizado",IF(OR(NOT(ISNUMBER(F16)),NOT(ISNUMBER(J16))),"Revisar: asiento o capacidad no numérica",IF(F16&gt;J16,"Revisar: asiento supera capacidad",IF(COUNTIFS($K$4:$K$103,K16,$I$4:$I$103,"&lt;&gt;Anulado")&gt;1,"Revisar: asiento duplicado",IF(COUNTIFS($B$4:$B$103,B16,$C$4:$C$103,C16,$D$4:$D$103,D16,$E$4:$E$103,E16,$I$4:$I$103,"&lt;&gt;Anulado")&gt;1,"Revisar: viajero duplicado en tramo","Correcto")))))))))</f>
        <v/>
      </c>
    </row>
    <row r="17" ht="30" customHeight="1">
      <c r="A17" s="14" t="n"/>
      <c r="B17" s="15" t="n"/>
      <c r="C17" s="26" t="n"/>
      <c r="D17" s="14" t="n"/>
      <c r="E17" s="14" t="n"/>
      <c r="F17" s="17" t="n"/>
      <c r="G17" s="21">
        <f>IF(D17="","",IFERROR(VLOOKUP(D17,'Parámetros'!$A$4:$C$103,3,FALSE),""))</f>
        <v/>
      </c>
      <c r="H17" s="14" t="n"/>
      <c r="I17" s="19" t="n"/>
      <c r="J17" s="22">
        <f>IF(D17="","",IFERROR(VLOOKUP(D17,'Parámetros'!$A$4:$C$103,2,FALSE),""))</f>
        <v/>
      </c>
      <c r="K17" s="21">
        <f>IF(OR(D17="",NOT(ISNUMBER(B17)),NOT(ISNUMBER(C17)),NOT(ISNUMBER(F17))),"",TEXT(B17,"yyyymmdd")&amp;"|"&amp;TEXT(C17,"hhmm")&amp;"|"&amp;D17&amp;"|"&amp;TEXT(F17,"0"))</f>
        <v/>
      </c>
      <c r="L17" s="21">
        <f>IF(COUNTA(A17:F17)+COUNTA(H17:I17)=0,"",IF(OR(A17="",B17="",C17="",D17="",E17="",F17="",H17="",I17=""),"Revisar: datos incompletos",IF(OR(NOT(ISNUMBER(B17)),NOT(ISNUMBER(C17))),"Revisar: fecha u hora no válida",IF(I17="Anulado","Anulado: sin asignación activa",IF(J17="","Revisar: servicio no parametrizado",IF(OR(NOT(ISNUMBER(F17)),NOT(ISNUMBER(J17))),"Revisar: asiento o capacidad no numérica",IF(F17&gt;J17,"Revisar: asiento supera capacidad",IF(COUNTIFS($K$4:$K$103,K17,$I$4:$I$103,"&lt;&gt;Anulado")&gt;1,"Revisar: asiento duplicado",IF(COUNTIFS($B$4:$B$103,B17,$C$4:$C$103,C17,$D$4:$D$103,D17,$E$4:$E$103,E17,$I$4:$I$103,"&lt;&gt;Anulado")&gt;1,"Revisar: viajero duplicado en tramo","Correcto")))))))))</f>
        <v/>
      </c>
    </row>
    <row r="18" ht="30" customHeight="1">
      <c r="A18" s="14" t="n"/>
      <c r="B18" s="15" t="n"/>
      <c r="C18" s="26" t="n"/>
      <c r="D18" s="14" t="n"/>
      <c r="E18" s="14" t="n"/>
      <c r="F18" s="17" t="n"/>
      <c r="G18" s="18">
        <f>IF(D18="","",IFERROR(VLOOKUP(D18,'Parámetros'!$A$4:$C$103,3,FALSE),""))</f>
        <v/>
      </c>
      <c r="H18" s="14" t="n"/>
      <c r="I18" s="19" t="n"/>
      <c r="J18" s="20">
        <f>IF(D18="","",IFERROR(VLOOKUP(D18,'Parámetros'!$A$4:$C$103,2,FALSE),""))</f>
        <v/>
      </c>
      <c r="K18" s="18">
        <f>IF(OR(D18="",NOT(ISNUMBER(B18)),NOT(ISNUMBER(C18)),NOT(ISNUMBER(F18))),"",TEXT(B18,"yyyymmdd")&amp;"|"&amp;TEXT(C18,"hhmm")&amp;"|"&amp;D18&amp;"|"&amp;TEXT(F18,"0"))</f>
        <v/>
      </c>
      <c r="L18" s="18">
        <f>IF(COUNTA(A18:F18)+COUNTA(H18:I18)=0,"",IF(OR(A18="",B18="",C18="",D18="",E18="",F18="",H18="",I18=""),"Revisar: datos incompletos",IF(OR(NOT(ISNUMBER(B18)),NOT(ISNUMBER(C18))),"Revisar: fecha u hora no válida",IF(I18="Anulado","Anulado: sin asignación activa",IF(J18="","Revisar: servicio no parametrizado",IF(OR(NOT(ISNUMBER(F18)),NOT(ISNUMBER(J18))),"Revisar: asiento o capacidad no numérica",IF(F18&gt;J18,"Revisar: asiento supera capacidad",IF(COUNTIFS($K$4:$K$103,K18,$I$4:$I$103,"&lt;&gt;Anulado")&gt;1,"Revisar: asiento duplicado",IF(COUNTIFS($B$4:$B$103,B18,$C$4:$C$103,C18,$D$4:$D$103,D18,$E$4:$E$103,E18,$I$4:$I$103,"&lt;&gt;Anulado")&gt;1,"Revisar: viajero duplicado en tramo","Correcto")))))))))</f>
        <v/>
      </c>
    </row>
    <row r="19" ht="30" customHeight="1">
      <c r="A19" s="14" t="n"/>
      <c r="B19" s="15" t="n"/>
      <c r="C19" s="26" t="n"/>
      <c r="D19" s="14" t="n"/>
      <c r="E19" s="14" t="n"/>
      <c r="F19" s="17" t="n"/>
      <c r="G19" s="21">
        <f>IF(D19="","",IFERROR(VLOOKUP(D19,'Parámetros'!$A$4:$C$103,3,FALSE),""))</f>
        <v/>
      </c>
      <c r="H19" s="14" t="n"/>
      <c r="I19" s="19" t="n"/>
      <c r="J19" s="22">
        <f>IF(D19="","",IFERROR(VLOOKUP(D19,'Parámetros'!$A$4:$C$103,2,FALSE),""))</f>
        <v/>
      </c>
      <c r="K19" s="21">
        <f>IF(OR(D19="",NOT(ISNUMBER(B19)),NOT(ISNUMBER(C19)),NOT(ISNUMBER(F19))),"",TEXT(B19,"yyyymmdd")&amp;"|"&amp;TEXT(C19,"hhmm")&amp;"|"&amp;D19&amp;"|"&amp;TEXT(F19,"0"))</f>
        <v/>
      </c>
      <c r="L19" s="21">
        <f>IF(COUNTA(A19:F19)+COUNTA(H19:I19)=0,"",IF(OR(A19="",B19="",C19="",D19="",E19="",F19="",H19="",I19=""),"Revisar: datos incompletos",IF(OR(NOT(ISNUMBER(B19)),NOT(ISNUMBER(C19))),"Revisar: fecha u hora no válida",IF(I19="Anulado","Anulado: sin asignación activa",IF(J19="","Revisar: servicio no parametrizado",IF(OR(NOT(ISNUMBER(F19)),NOT(ISNUMBER(J19))),"Revisar: asiento o capacidad no numérica",IF(F19&gt;J19,"Revisar: asiento supera capacidad",IF(COUNTIFS($K$4:$K$103,K19,$I$4:$I$103,"&lt;&gt;Anulado")&gt;1,"Revisar: asiento duplicado",IF(COUNTIFS($B$4:$B$103,B19,$C$4:$C$103,C19,$D$4:$D$103,D19,$E$4:$E$103,E19,$I$4:$I$103,"&lt;&gt;Anulado")&gt;1,"Revisar: viajero duplicado en tramo","Correcto")))))))))</f>
        <v/>
      </c>
    </row>
    <row r="20" ht="30" customHeight="1">
      <c r="A20" s="14" t="n"/>
      <c r="B20" s="15" t="n"/>
      <c r="C20" s="26" t="n"/>
      <c r="D20" s="14" t="n"/>
      <c r="E20" s="14" t="n"/>
      <c r="F20" s="17" t="n"/>
      <c r="G20" s="18">
        <f>IF(D20="","",IFERROR(VLOOKUP(D20,'Parámetros'!$A$4:$C$103,3,FALSE),""))</f>
        <v/>
      </c>
      <c r="H20" s="14" t="n"/>
      <c r="I20" s="19" t="n"/>
      <c r="J20" s="20">
        <f>IF(D20="","",IFERROR(VLOOKUP(D20,'Parámetros'!$A$4:$C$103,2,FALSE),""))</f>
        <v/>
      </c>
      <c r="K20" s="18">
        <f>IF(OR(D20="",NOT(ISNUMBER(B20)),NOT(ISNUMBER(C20)),NOT(ISNUMBER(F20))),"",TEXT(B20,"yyyymmdd")&amp;"|"&amp;TEXT(C20,"hhmm")&amp;"|"&amp;D20&amp;"|"&amp;TEXT(F20,"0"))</f>
        <v/>
      </c>
      <c r="L20" s="18">
        <f>IF(COUNTA(A20:F20)+COUNTA(H20:I20)=0,"",IF(OR(A20="",B20="",C20="",D20="",E20="",F20="",H20="",I20=""),"Revisar: datos incompletos",IF(OR(NOT(ISNUMBER(B20)),NOT(ISNUMBER(C20))),"Revisar: fecha u hora no válida",IF(I20="Anulado","Anulado: sin asignación activa",IF(J20="","Revisar: servicio no parametrizado",IF(OR(NOT(ISNUMBER(F20)),NOT(ISNUMBER(J20))),"Revisar: asiento o capacidad no numérica",IF(F20&gt;J20,"Revisar: asiento supera capacidad",IF(COUNTIFS($K$4:$K$103,K20,$I$4:$I$103,"&lt;&gt;Anulado")&gt;1,"Revisar: asiento duplicado",IF(COUNTIFS($B$4:$B$103,B20,$C$4:$C$103,C20,$D$4:$D$103,D20,$E$4:$E$103,E20,$I$4:$I$103,"&lt;&gt;Anulado")&gt;1,"Revisar: viajero duplicado en tramo","Correcto")))))))))</f>
        <v/>
      </c>
    </row>
    <row r="21" ht="30" customHeight="1">
      <c r="A21" s="14" t="n"/>
      <c r="B21" s="15" t="n"/>
      <c r="C21" s="26" t="n"/>
      <c r="D21" s="14" t="n"/>
      <c r="E21" s="14" t="n"/>
      <c r="F21" s="17" t="n"/>
      <c r="G21" s="21">
        <f>IF(D21="","",IFERROR(VLOOKUP(D21,'Parámetros'!$A$4:$C$103,3,FALSE),""))</f>
        <v/>
      </c>
      <c r="H21" s="14" t="n"/>
      <c r="I21" s="19" t="n"/>
      <c r="J21" s="22">
        <f>IF(D21="","",IFERROR(VLOOKUP(D21,'Parámetros'!$A$4:$C$103,2,FALSE),""))</f>
        <v/>
      </c>
      <c r="K21" s="21">
        <f>IF(OR(D21="",NOT(ISNUMBER(B21)),NOT(ISNUMBER(C21)),NOT(ISNUMBER(F21))),"",TEXT(B21,"yyyymmdd")&amp;"|"&amp;TEXT(C21,"hhmm")&amp;"|"&amp;D21&amp;"|"&amp;TEXT(F21,"0"))</f>
        <v/>
      </c>
      <c r="L21" s="21">
        <f>IF(COUNTA(A21:F21)+COUNTA(H21:I21)=0,"",IF(OR(A21="",B21="",C21="",D21="",E21="",F21="",H21="",I21=""),"Revisar: datos incompletos",IF(OR(NOT(ISNUMBER(B21)),NOT(ISNUMBER(C21))),"Revisar: fecha u hora no válida",IF(I21="Anulado","Anulado: sin asignación activa",IF(J21="","Revisar: servicio no parametrizado",IF(OR(NOT(ISNUMBER(F21)),NOT(ISNUMBER(J21))),"Revisar: asiento o capacidad no numérica",IF(F21&gt;J21,"Revisar: asiento supera capacidad",IF(COUNTIFS($K$4:$K$103,K21,$I$4:$I$103,"&lt;&gt;Anulado")&gt;1,"Revisar: asiento duplicado",IF(COUNTIFS($B$4:$B$103,B21,$C$4:$C$103,C21,$D$4:$D$103,D21,$E$4:$E$103,E21,$I$4:$I$103,"&lt;&gt;Anulado")&gt;1,"Revisar: viajero duplicado en tramo","Correcto")))))))))</f>
        <v/>
      </c>
    </row>
    <row r="22" ht="30" customHeight="1">
      <c r="A22" s="14" t="n"/>
      <c r="B22" s="15" t="n"/>
      <c r="C22" s="26" t="n"/>
      <c r="D22" s="14" t="n"/>
      <c r="E22" s="14" t="n"/>
      <c r="F22" s="17" t="n"/>
      <c r="G22" s="18">
        <f>IF(D22="","",IFERROR(VLOOKUP(D22,'Parámetros'!$A$4:$C$103,3,FALSE),""))</f>
        <v/>
      </c>
      <c r="H22" s="14" t="n"/>
      <c r="I22" s="19" t="n"/>
      <c r="J22" s="20">
        <f>IF(D22="","",IFERROR(VLOOKUP(D22,'Parámetros'!$A$4:$C$103,2,FALSE),""))</f>
        <v/>
      </c>
      <c r="K22" s="18">
        <f>IF(OR(D22="",NOT(ISNUMBER(B22)),NOT(ISNUMBER(C22)),NOT(ISNUMBER(F22))),"",TEXT(B22,"yyyymmdd")&amp;"|"&amp;TEXT(C22,"hhmm")&amp;"|"&amp;D22&amp;"|"&amp;TEXT(F22,"0"))</f>
        <v/>
      </c>
      <c r="L22" s="18">
        <f>IF(COUNTA(A22:F22)+COUNTA(H22:I22)=0,"",IF(OR(A22="",B22="",C22="",D22="",E22="",F22="",H22="",I22=""),"Revisar: datos incompletos",IF(OR(NOT(ISNUMBER(B22)),NOT(ISNUMBER(C22))),"Revisar: fecha u hora no válida",IF(I22="Anulado","Anulado: sin asignación activa",IF(J22="","Revisar: servicio no parametrizado",IF(OR(NOT(ISNUMBER(F22)),NOT(ISNUMBER(J22))),"Revisar: asiento o capacidad no numérica",IF(F22&gt;J22,"Revisar: asiento supera capacidad",IF(COUNTIFS($K$4:$K$103,K22,$I$4:$I$103,"&lt;&gt;Anulado")&gt;1,"Revisar: asiento duplicado",IF(COUNTIFS($B$4:$B$103,B22,$C$4:$C$103,C22,$D$4:$D$103,D22,$E$4:$E$103,E22,$I$4:$I$103,"&lt;&gt;Anulado")&gt;1,"Revisar: viajero duplicado en tramo","Correcto")))))))))</f>
        <v/>
      </c>
    </row>
    <row r="23" ht="30" customHeight="1">
      <c r="A23" s="14" t="n"/>
      <c r="B23" s="15" t="n"/>
      <c r="C23" s="26" t="n"/>
      <c r="D23" s="14" t="n"/>
      <c r="E23" s="14" t="n"/>
      <c r="F23" s="17" t="n"/>
      <c r="G23" s="21">
        <f>IF(D23="","",IFERROR(VLOOKUP(D23,'Parámetros'!$A$4:$C$103,3,FALSE),""))</f>
        <v/>
      </c>
      <c r="H23" s="14" t="n"/>
      <c r="I23" s="19" t="n"/>
      <c r="J23" s="22">
        <f>IF(D23="","",IFERROR(VLOOKUP(D23,'Parámetros'!$A$4:$C$103,2,FALSE),""))</f>
        <v/>
      </c>
      <c r="K23" s="21">
        <f>IF(OR(D23="",NOT(ISNUMBER(B23)),NOT(ISNUMBER(C23)),NOT(ISNUMBER(F23))),"",TEXT(B23,"yyyymmdd")&amp;"|"&amp;TEXT(C23,"hhmm")&amp;"|"&amp;D23&amp;"|"&amp;TEXT(F23,"0"))</f>
        <v/>
      </c>
      <c r="L23" s="21">
        <f>IF(COUNTA(A23:F23)+COUNTA(H23:I23)=0,"",IF(OR(A23="",B23="",C23="",D23="",E23="",F23="",H23="",I23=""),"Revisar: datos incompletos",IF(OR(NOT(ISNUMBER(B23)),NOT(ISNUMBER(C23))),"Revisar: fecha u hora no válida",IF(I23="Anulado","Anulado: sin asignación activa",IF(J23="","Revisar: servicio no parametrizado",IF(OR(NOT(ISNUMBER(F23)),NOT(ISNUMBER(J23))),"Revisar: asiento o capacidad no numérica",IF(F23&gt;J23,"Revisar: asiento supera capacidad",IF(COUNTIFS($K$4:$K$103,K23,$I$4:$I$103,"&lt;&gt;Anulado")&gt;1,"Revisar: asiento duplicado",IF(COUNTIFS($B$4:$B$103,B23,$C$4:$C$103,C23,$D$4:$D$103,D23,$E$4:$E$103,E23,$I$4:$I$103,"&lt;&gt;Anulado")&gt;1,"Revisar: viajero duplicado en tramo","Correcto")))))))))</f>
        <v/>
      </c>
    </row>
    <row r="24" ht="30" customHeight="1">
      <c r="A24" s="14" t="n"/>
      <c r="B24" s="15" t="n"/>
      <c r="C24" s="26" t="n"/>
      <c r="D24" s="14" t="n"/>
      <c r="E24" s="14" t="n"/>
      <c r="F24" s="17" t="n"/>
      <c r="G24" s="18">
        <f>IF(D24="","",IFERROR(VLOOKUP(D24,'Parámetros'!$A$4:$C$103,3,FALSE),""))</f>
        <v/>
      </c>
      <c r="H24" s="14" t="n"/>
      <c r="I24" s="19" t="n"/>
      <c r="J24" s="20">
        <f>IF(D24="","",IFERROR(VLOOKUP(D24,'Parámetros'!$A$4:$C$103,2,FALSE),""))</f>
        <v/>
      </c>
      <c r="K24" s="18">
        <f>IF(OR(D24="",NOT(ISNUMBER(B24)),NOT(ISNUMBER(C24)),NOT(ISNUMBER(F24))),"",TEXT(B24,"yyyymmdd")&amp;"|"&amp;TEXT(C24,"hhmm")&amp;"|"&amp;D24&amp;"|"&amp;TEXT(F24,"0"))</f>
        <v/>
      </c>
      <c r="L24" s="18">
        <f>IF(COUNTA(A24:F24)+COUNTA(H24:I24)=0,"",IF(OR(A24="",B24="",C24="",D24="",E24="",F24="",H24="",I24=""),"Revisar: datos incompletos",IF(OR(NOT(ISNUMBER(B24)),NOT(ISNUMBER(C24))),"Revisar: fecha u hora no válida",IF(I24="Anulado","Anulado: sin asignación activa",IF(J24="","Revisar: servicio no parametrizado",IF(OR(NOT(ISNUMBER(F24)),NOT(ISNUMBER(J24))),"Revisar: asiento o capacidad no numérica",IF(F24&gt;J24,"Revisar: asiento supera capacidad",IF(COUNTIFS($K$4:$K$103,K24,$I$4:$I$103,"&lt;&gt;Anulado")&gt;1,"Revisar: asiento duplicado",IF(COUNTIFS($B$4:$B$103,B24,$C$4:$C$103,C24,$D$4:$D$103,D24,$E$4:$E$103,E24,$I$4:$I$103,"&lt;&gt;Anulado")&gt;1,"Revisar: viajero duplicado en tramo","Correcto")))))))))</f>
        <v/>
      </c>
    </row>
    <row r="25" ht="30" customHeight="1">
      <c r="A25" s="14" t="n"/>
      <c r="B25" s="15" t="n"/>
      <c r="C25" s="26" t="n"/>
      <c r="D25" s="14" t="n"/>
      <c r="E25" s="14" t="n"/>
      <c r="F25" s="17" t="n"/>
      <c r="G25" s="21">
        <f>IF(D25="","",IFERROR(VLOOKUP(D25,'Parámetros'!$A$4:$C$103,3,FALSE),""))</f>
        <v/>
      </c>
      <c r="H25" s="14" t="n"/>
      <c r="I25" s="19" t="n"/>
      <c r="J25" s="22">
        <f>IF(D25="","",IFERROR(VLOOKUP(D25,'Parámetros'!$A$4:$C$103,2,FALSE),""))</f>
        <v/>
      </c>
      <c r="K25" s="21">
        <f>IF(OR(D25="",NOT(ISNUMBER(B25)),NOT(ISNUMBER(C25)),NOT(ISNUMBER(F25))),"",TEXT(B25,"yyyymmdd")&amp;"|"&amp;TEXT(C25,"hhmm")&amp;"|"&amp;D25&amp;"|"&amp;TEXT(F25,"0"))</f>
        <v/>
      </c>
      <c r="L25" s="21">
        <f>IF(COUNTA(A25:F25)+COUNTA(H25:I25)=0,"",IF(OR(A25="",B25="",C25="",D25="",E25="",F25="",H25="",I25=""),"Revisar: datos incompletos",IF(OR(NOT(ISNUMBER(B25)),NOT(ISNUMBER(C25))),"Revisar: fecha u hora no válida",IF(I25="Anulado","Anulado: sin asignación activa",IF(J25="","Revisar: servicio no parametrizado",IF(OR(NOT(ISNUMBER(F25)),NOT(ISNUMBER(J25))),"Revisar: asiento o capacidad no numérica",IF(F25&gt;J25,"Revisar: asiento supera capacidad",IF(COUNTIFS($K$4:$K$103,K25,$I$4:$I$103,"&lt;&gt;Anulado")&gt;1,"Revisar: asiento duplicado",IF(COUNTIFS($B$4:$B$103,B25,$C$4:$C$103,C25,$D$4:$D$103,D25,$E$4:$E$103,E25,$I$4:$I$103,"&lt;&gt;Anulado")&gt;1,"Revisar: viajero duplicado en tramo","Correcto")))))))))</f>
        <v/>
      </c>
    </row>
    <row r="26" ht="30" customHeight="1">
      <c r="A26" s="14" t="n"/>
      <c r="B26" s="15" t="n"/>
      <c r="C26" s="26" t="n"/>
      <c r="D26" s="14" t="n"/>
      <c r="E26" s="14" t="n"/>
      <c r="F26" s="17" t="n"/>
      <c r="G26" s="18">
        <f>IF(D26="","",IFERROR(VLOOKUP(D26,'Parámetros'!$A$4:$C$103,3,FALSE),""))</f>
        <v/>
      </c>
      <c r="H26" s="14" t="n"/>
      <c r="I26" s="19" t="n"/>
      <c r="J26" s="20">
        <f>IF(D26="","",IFERROR(VLOOKUP(D26,'Parámetros'!$A$4:$C$103,2,FALSE),""))</f>
        <v/>
      </c>
      <c r="K26" s="18">
        <f>IF(OR(D26="",NOT(ISNUMBER(B26)),NOT(ISNUMBER(C26)),NOT(ISNUMBER(F26))),"",TEXT(B26,"yyyymmdd")&amp;"|"&amp;TEXT(C26,"hhmm")&amp;"|"&amp;D26&amp;"|"&amp;TEXT(F26,"0"))</f>
        <v/>
      </c>
      <c r="L26" s="18">
        <f>IF(COUNTA(A26:F26)+COUNTA(H26:I26)=0,"",IF(OR(A26="",B26="",C26="",D26="",E26="",F26="",H26="",I26=""),"Revisar: datos incompletos",IF(OR(NOT(ISNUMBER(B26)),NOT(ISNUMBER(C26))),"Revisar: fecha u hora no válida",IF(I26="Anulado","Anulado: sin asignación activa",IF(J26="","Revisar: servicio no parametrizado",IF(OR(NOT(ISNUMBER(F26)),NOT(ISNUMBER(J26))),"Revisar: asiento o capacidad no numérica",IF(F26&gt;J26,"Revisar: asiento supera capacidad",IF(COUNTIFS($K$4:$K$103,K26,$I$4:$I$103,"&lt;&gt;Anulado")&gt;1,"Revisar: asiento duplicado",IF(COUNTIFS($B$4:$B$103,B26,$C$4:$C$103,C26,$D$4:$D$103,D26,$E$4:$E$103,E26,$I$4:$I$103,"&lt;&gt;Anulado")&gt;1,"Revisar: viajero duplicado en tramo","Correcto")))))))))</f>
        <v/>
      </c>
    </row>
    <row r="27" ht="30" customHeight="1">
      <c r="A27" s="14" t="n"/>
      <c r="B27" s="15" t="n"/>
      <c r="C27" s="26" t="n"/>
      <c r="D27" s="14" t="n"/>
      <c r="E27" s="14" t="n"/>
      <c r="F27" s="17" t="n"/>
      <c r="G27" s="21">
        <f>IF(D27="","",IFERROR(VLOOKUP(D27,'Parámetros'!$A$4:$C$103,3,FALSE),""))</f>
        <v/>
      </c>
      <c r="H27" s="14" t="n"/>
      <c r="I27" s="19" t="n"/>
      <c r="J27" s="22">
        <f>IF(D27="","",IFERROR(VLOOKUP(D27,'Parámetros'!$A$4:$C$103,2,FALSE),""))</f>
        <v/>
      </c>
      <c r="K27" s="21">
        <f>IF(OR(D27="",NOT(ISNUMBER(B27)),NOT(ISNUMBER(C27)),NOT(ISNUMBER(F27))),"",TEXT(B27,"yyyymmdd")&amp;"|"&amp;TEXT(C27,"hhmm")&amp;"|"&amp;D27&amp;"|"&amp;TEXT(F27,"0"))</f>
        <v/>
      </c>
      <c r="L27" s="21">
        <f>IF(COUNTA(A27:F27)+COUNTA(H27:I27)=0,"",IF(OR(A27="",B27="",C27="",D27="",E27="",F27="",H27="",I27=""),"Revisar: datos incompletos",IF(OR(NOT(ISNUMBER(B27)),NOT(ISNUMBER(C27))),"Revisar: fecha u hora no válida",IF(I27="Anulado","Anulado: sin asignación activa",IF(J27="","Revisar: servicio no parametrizado",IF(OR(NOT(ISNUMBER(F27)),NOT(ISNUMBER(J27))),"Revisar: asiento o capacidad no numérica",IF(F27&gt;J27,"Revisar: asiento supera capacidad",IF(COUNTIFS($K$4:$K$103,K27,$I$4:$I$103,"&lt;&gt;Anulado")&gt;1,"Revisar: asiento duplicado",IF(COUNTIFS($B$4:$B$103,B27,$C$4:$C$103,C27,$D$4:$D$103,D27,$E$4:$E$103,E27,$I$4:$I$103,"&lt;&gt;Anulado")&gt;1,"Revisar: viajero duplicado en tramo","Correcto")))))))))</f>
        <v/>
      </c>
    </row>
    <row r="28" ht="30" customHeight="1">
      <c r="A28" s="14" t="n"/>
      <c r="B28" s="15" t="n"/>
      <c r="C28" s="26" t="n"/>
      <c r="D28" s="14" t="n"/>
      <c r="E28" s="14" t="n"/>
      <c r="F28" s="17" t="n"/>
      <c r="G28" s="18">
        <f>IF(D28="","",IFERROR(VLOOKUP(D28,'Parámetros'!$A$4:$C$103,3,FALSE),""))</f>
        <v/>
      </c>
      <c r="H28" s="14" t="n"/>
      <c r="I28" s="19" t="n"/>
      <c r="J28" s="20">
        <f>IF(D28="","",IFERROR(VLOOKUP(D28,'Parámetros'!$A$4:$C$103,2,FALSE),""))</f>
        <v/>
      </c>
      <c r="K28" s="18">
        <f>IF(OR(D28="",NOT(ISNUMBER(B28)),NOT(ISNUMBER(C28)),NOT(ISNUMBER(F28))),"",TEXT(B28,"yyyymmdd")&amp;"|"&amp;TEXT(C28,"hhmm")&amp;"|"&amp;D28&amp;"|"&amp;TEXT(F28,"0"))</f>
        <v/>
      </c>
      <c r="L28" s="18">
        <f>IF(COUNTA(A28:F28)+COUNTA(H28:I28)=0,"",IF(OR(A28="",B28="",C28="",D28="",E28="",F28="",H28="",I28=""),"Revisar: datos incompletos",IF(OR(NOT(ISNUMBER(B28)),NOT(ISNUMBER(C28))),"Revisar: fecha u hora no válida",IF(I28="Anulado","Anulado: sin asignación activa",IF(J28="","Revisar: servicio no parametrizado",IF(OR(NOT(ISNUMBER(F28)),NOT(ISNUMBER(J28))),"Revisar: asiento o capacidad no numérica",IF(F28&gt;J28,"Revisar: asiento supera capacidad",IF(COUNTIFS($K$4:$K$103,K28,$I$4:$I$103,"&lt;&gt;Anulado")&gt;1,"Revisar: asiento duplicado",IF(COUNTIFS($B$4:$B$103,B28,$C$4:$C$103,C28,$D$4:$D$103,D28,$E$4:$E$103,E28,$I$4:$I$103,"&lt;&gt;Anulado")&gt;1,"Revisar: viajero duplicado en tramo","Correcto")))))))))</f>
        <v/>
      </c>
    </row>
    <row r="29" ht="30" customHeight="1">
      <c r="A29" s="14" t="n"/>
      <c r="B29" s="15" t="n"/>
      <c r="C29" s="26" t="n"/>
      <c r="D29" s="14" t="n"/>
      <c r="E29" s="14" t="n"/>
      <c r="F29" s="17" t="n"/>
      <c r="G29" s="21">
        <f>IF(D29="","",IFERROR(VLOOKUP(D29,'Parámetros'!$A$4:$C$103,3,FALSE),""))</f>
        <v/>
      </c>
      <c r="H29" s="14" t="n"/>
      <c r="I29" s="19" t="n"/>
      <c r="J29" s="22">
        <f>IF(D29="","",IFERROR(VLOOKUP(D29,'Parámetros'!$A$4:$C$103,2,FALSE),""))</f>
        <v/>
      </c>
      <c r="K29" s="21">
        <f>IF(OR(D29="",NOT(ISNUMBER(B29)),NOT(ISNUMBER(C29)),NOT(ISNUMBER(F29))),"",TEXT(B29,"yyyymmdd")&amp;"|"&amp;TEXT(C29,"hhmm")&amp;"|"&amp;D29&amp;"|"&amp;TEXT(F29,"0"))</f>
        <v/>
      </c>
      <c r="L29" s="21">
        <f>IF(COUNTA(A29:F29)+COUNTA(H29:I29)=0,"",IF(OR(A29="",B29="",C29="",D29="",E29="",F29="",H29="",I29=""),"Revisar: datos incompletos",IF(OR(NOT(ISNUMBER(B29)),NOT(ISNUMBER(C29))),"Revisar: fecha u hora no válida",IF(I29="Anulado","Anulado: sin asignación activa",IF(J29="","Revisar: servicio no parametrizado",IF(OR(NOT(ISNUMBER(F29)),NOT(ISNUMBER(J29))),"Revisar: asiento o capacidad no numérica",IF(F29&gt;J29,"Revisar: asiento supera capacidad",IF(COUNTIFS($K$4:$K$103,K29,$I$4:$I$103,"&lt;&gt;Anulado")&gt;1,"Revisar: asiento duplicado",IF(COUNTIFS($B$4:$B$103,B29,$C$4:$C$103,C29,$D$4:$D$103,D29,$E$4:$E$103,E29,$I$4:$I$103,"&lt;&gt;Anulado")&gt;1,"Revisar: viajero duplicado en tramo","Correcto")))))))))</f>
        <v/>
      </c>
    </row>
    <row r="30" ht="30" customHeight="1">
      <c r="A30" s="14" t="n"/>
      <c r="B30" s="15" t="n"/>
      <c r="C30" s="26" t="n"/>
      <c r="D30" s="14" t="n"/>
      <c r="E30" s="14" t="n"/>
      <c r="F30" s="17" t="n"/>
      <c r="G30" s="18">
        <f>IF(D30="","",IFERROR(VLOOKUP(D30,'Parámetros'!$A$4:$C$103,3,FALSE),""))</f>
        <v/>
      </c>
      <c r="H30" s="14" t="n"/>
      <c r="I30" s="19" t="n"/>
      <c r="J30" s="20">
        <f>IF(D30="","",IFERROR(VLOOKUP(D30,'Parámetros'!$A$4:$C$103,2,FALSE),""))</f>
        <v/>
      </c>
      <c r="K30" s="18">
        <f>IF(OR(D30="",NOT(ISNUMBER(B30)),NOT(ISNUMBER(C30)),NOT(ISNUMBER(F30))),"",TEXT(B30,"yyyymmdd")&amp;"|"&amp;TEXT(C30,"hhmm")&amp;"|"&amp;D30&amp;"|"&amp;TEXT(F30,"0"))</f>
        <v/>
      </c>
      <c r="L30" s="18">
        <f>IF(COUNTA(A30:F30)+COUNTA(H30:I30)=0,"",IF(OR(A30="",B30="",C30="",D30="",E30="",F30="",H30="",I30=""),"Revisar: datos incompletos",IF(OR(NOT(ISNUMBER(B30)),NOT(ISNUMBER(C30))),"Revisar: fecha u hora no válida",IF(I30="Anulado","Anulado: sin asignación activa",IF(J30="","Revisar: servicio no parametrizado",IF(OR(NOT(ISNUMBER(F30)),NOT(ISNUMBER(J30))),"Revisar: asiento o capacidad no numérica",IF(F30&gt;J30,"Revisar: asiento supera capacidad",IF(COUNTIFS($K$4:$K$103,K30,$I$4:$I$103,"&lt;&gt;Anulado")&gt;1,"Revisar: asiento duplicado",IF(COUNTIFS($B$4:$B$103,B30,$C$4:$C$103,C30,$D$4:$D$103,D30,$E$4:$E$103,E30,$I$4:$I$103,"&lt;&gt;Anulado")&gt;1,"Revisar: viajero duplicado en tramo","Correcto")))))))))</f>
        <v/>
      </c>
    </row>
    <row r="31" ht="30" customHeight="1">
      <c r="A31" s="14" t="n"/>
      <c r="B31" s="15" t="n"/>
      <c r="C31" s="26" t="n"/>
      <c r="D31" s="14" t="n"/>
      <c r="E31" s="14" t="n"/>
      <c r="F31" s="17" t="n"/>
      <c r="G31" s="21">
        <f>IF(D31="","",IFERROR(VLOOKUP(D31,'Parámetros'!$A$4:$C$103,3,FALSE),""))</f>
        <v/>
      </c>
      <c r="H31" s="14" t="n"/>
      <c r="I31" s="19" t="n"/>
      <c r="J31" s="22">
        <f>IF(D31="","",IFERROR(VLOOKUP(D31,'Parámetros'!$A$4:$C$103,2,FALSE),""))</f>
        <v/>
      </c>
      <c r="K31" s="21">
        <f>IF(OR(D31="",NOT(ISNUMBER(B31)),NOT(ISNUMBER(C31)),NOT(ISNUMBER(F31))),"",TEXT(B31,"yyyymmdd")&amp;"|"&amp;TEXT(C31,"hhmm")&amp;"|"&amp;D31&amp;"|"&amp;TEXT(F31,"0"))</f>
        <v/>
      </c>
      <c r="L31" s="21">
        <f>IF(COUNTA(A31:F31)+COUNTA(H31:I31)=0,"",IF(OR(A31="",B31="",C31="",D31="",E31="",F31="",H31="",I31=""),"Revisar: datos incompletos",IF(OR(NOT(ISNUMBER(B31)),NOT(ISNUMBER(C31))),"Revisar: fecha u hora no válida",IF(I31="Anulado","Anulado: sin asignación activa",IF(J31="","Revisar: servicio no parametrizado",IF(OR(NOT(ISNUMBER(F31)),NOT(ISNUMBER(J31))),"Revisar: asiento o capacidad no numérica",IF(F31&gt;J31,"Revisar: asiento supera capacidad",IF(COUNTIFS($K$4:$K$103,K31,$I$4:$I$103,"&lt;&gt;Anulado")&gt;1,"Revisar: asiento duplicado",IF(COUNTIFS($B$4:$B$103,B31,$C$4:$C$103,C31,$D$4:$D$103,D31,$E$4:$E$103,E31,$I$4:$I$103,"&lt;&gt;Anulado")&gt;1,"Revisar: viajero duplicado en tramo","Correcto")))))))))</f>
        <v/>
      </c>
    </row>
    <row r="32" ht="30" customHeight="1">
      <c r="A32" s="14" t="n"/>
      <c r="B32" s="15" t="n"/>
      <c r="C32" s="26" t="n"/>
      <c r="D32" s="14" t="n"/>
      <c r="E32" s="14" t="n"/>
      <c r="F32" s="17" t="n"/>
      <c r="G32" s="18">
        <f>IF(D32="","",IFERROR(VLOOKUP(D32,'Parámetros'!$A$4:$C$103,3,FALSE),""))</f>
        <v/>
      </c>
      <c r="H32" s="14" t="n"/>
      <c r="I32" s="19" t="n"/>
      <c r="J32" s="20">
        <f>IF(D32="","",IFERROR(VLOOKUP(D32,'Parámetros'!$A$4:$C$103,2,FALSE),""))</f>
        <v/>
      </c>
      <c r="K32" s="18">
        <f>IF(OR(D32="",NOT(ISNUMBER(B32)),NOT(ISNUMBER(C32)),NOT(ISNUMBER(F32))),"",TEXT(B32,"yyyymmdd")&amp;"|"&amp;TEXT(C32,"hhmm")&amp;"|"&amp;D32&amp;"|"&amp;TEXT(F32,"0"))</f>
        <v/>
      </c>
      <c r="L32" s="18">
        <f>IF(COUNTA(A32:F32)+COUNTA(H32:I32)=0,"",IF(OR(A32="",B32="",C32="",D32="",E32="",F32="",H32="",I32=""),"Revisar: datos incompletos",IF(OR(NOT(ISNUMBER(B32)),NOT(ISNUMBER(C32))),"Revisar: fecha u hora no válida",IF(I32="Anulado","Anulado: sin asignación activa",IF(J32="","Revisar: servicio no parametrizado",IF(OR(NOT(ISNUMBER(F32)),NOT(ISNUMBER(J32))),"Revisar: asiento o capacidad no numérica",IF(F32&gt;J32,"Revisar: asiento supera capacidad",IF(COUNTIFS($K$4:$K$103,K32,$I$4:$I$103,"&lt;&gt;Anulado")&gt;1,"Revisar: asiento duplicado",IF(COUNTIFS($B$4:$B$103,B32,$C$4:$C$103,C32,$D$4:$D$103,D32,$E$4:$E$103,E32,$I$4:$I$103,"&lt;&gt;Anulado")&gt;1,"Revisar: viajero duplicado en tramo","Correcto")))))))))</f>
        <v/>
      </c>
    </row>
    <row r="33" ht="30" customHeight="1">
      <c r="A33" s="14" t="n"/>
      <c r="B33" s="15" t="n"/>
      <c r="C33" s="26" t="n"/>
      <c r="D33" s="14" t="n"/>
      <c r="E33" s="14" t="n"/>
      <c r="F33" s="17" t="n"/>
      <c r="G33" s="21">
        <f>IF(D33="","",IFERROR(VLOOKUP(D33,'Parámetros'!$A$4:$C$103,3,FALSE),""))</f>
        <v/>
      </c>
      <c r="H33" s="14" t="n"/>
      <c r="I33" s="19" t="n"/>
      <c r="J33" s="22">
        <f>IF(D33="","",IFERROR(VLOOKUP(D33,'Parámetros'!$A$4:$C$103,2,FALSE),""))</f>
        <v/>
      </c>
      <c r="K33" s="21">
        <f>IF(OR(D33="",NOT(ISNUMBER(B33)),NOT(ISNUMBER(C33)),NOT(ISNUMBER(F33))),"",TEXT(B33,"yyyymmdd")&amp;"|"&amp;TEXT(C33,"hhmm")&amp;"|"&amp;D33&amp;"|"&amp;TEXT(F33,"0"))</f>
        <v/>
      </c>
      <c r="L33" s="21">
        <f>IF(COUNTA(A33:F33)+COUNTA(H33:I33)=0,"",IF(OR(A33="",B33="",C33="",D33="",E33="",F33="",H33="",I33=""),"Revisar: datos incompletos",IF(OR(NOT(ISNUMBER(B33)),NOT(ISNUMBER(C33))),"Revisar: fecha u hora no válida",IF(I33="Anulado","Anulado: sin asignación activa",IF(J33="","Revisar: servicio no parametrizado",IF(OR(NOT(ISNUMBER(F33)),NOT(ISNUMBER(J33))),"Revisar: asiento o capacidad no numérica",IF(F33&gt;J33,"Revisar: asiento supera capacidad",IF(COUNTIFS($K$4:$K$103,K33,$I$4:$I$103,"&lt;&gt;Anulado")&gt;1,"Revisar: asiento duplicado",IF(COUNTIFS($B$4:$B$103,B33,$C$4:$C$103,C33,$D$4:$D$103,D33,$E$4:$E$103,E33,$I$4:$I$103,"&lt;&gt;Anulado")&gt;1,"Revisar: viajero duplicado en tramo","Correcto")))))))))</f>
        <v/>
      </c>
    </row>
    <row r="34" ht="30" customHeight="1">
      <c r="A34" s="14" t="n"/>
      <c r="B34" s="15" t="n"/>
      <c r="C34" s="26" t="n"/>
      <c r="D34" s="14" t="n"/>
      <c r="E34" s="14" t="n"/>
      <c r="F34" s="17" t="n"/>
      <c r="G34" s="18">
        <f>IF(D34="","",IFERROR(VLOOKUP(D34,'Parámetros'!$A$4:$C$103,3,FALSE),""))</f>
        <v/>
      </c>
      <c r="H34" s="14" t="n"/>
      <c r="I34" s="19" t="n"/>
      <c r="J34" s="20">
        <f>IF(D34="","",IFERROR(VLOOKUP(D34,'Parámetros'!$A$4:$C$103,2,FALSE),""))</f>
        <v/>
      </c>
      <c r="K34" s="18">
        <f>IF(OR(D34="",NOT(ISNUMBER(B34)),NOT(ISNUMBER(C34)),NOT(ISNUMBER(F34))),"",TEXT(B34,"yyyymmdd")&amp;"|"&amp;TEXT(C34,"hhmm")&amp;"|"&amp;D34&amp;"|"&amp;TEXT(F34,"0"))</f>
        <v/>
      </c>
      <c r="L34" s="18">
        <f>IF(COUNTA(A34:F34)+COUNTA(H34:I34)=0,"",IF(OR(A34="",B34="",C34="",D34="",E34="",F34="",H34="",I34=""),"Revisar: datos incompletos",IF(OR(NOT(ISNUMBER(B34)),NOT(ISNUMBER(C34))),"Revisar: fecha u hora no válida",IF(I34="Anulado","Anulado: sin asignación activa",IF(J34="","Revisar: servicio no parametrizado",IF(OR(NOT(ISNUMBER(F34)),NOT(ISNUMBER(J34))),"Revisar: asiento o capacidad no numérica",IF(F34&gt;J34,"Revisar: asiento supera capacidad",IF(COUNTIFS($K$4:$K$103,K34,$I$4:$I$103,"&lt;&gt;Anulado")&gt;1,"Revisar: asiento duplicado",IF(COUNTIFS($B$4:$B$103,B34,$C$4:$C$103,C34,$D$4:$D$103,D34,$E$4:$E$103,E34,$I$4:$I$103,"&lt;&gt;Anulado")&gt;1,"Revisar: viajero duplicado en tramo","Correcto")))))))))</f>
        <v/>
      </c>
    </row>
    <row r="35" ht="30" customHeight="1">
      <c r="A35" s="14" t="n"/>
      <c r="B35" s="15" t="n"/>
      <c r="C35" s="26" t="n"/>
      <c r="D35" s="14" t="n"/>
      <c r="E35" s="14" t="n"/>
      <c r="F35" s="17" t="n"/>
      <c r="G35" s="21">
        <f>IF(D35="","",IFERROR(VLOOKUP(D35,'Parámetros'!$A$4:$C$103,3,FALSE),""))</f>
        <v/>
      </c>
      <c r="H35" s="14" t="n"/>
      <c r="I35" s="19" t="n"/>
      <c r="J35" s="22">
        <f>IF(D35="","",IFERROR(VLOOKUP(D35,'Parámetros'!$A$4:$C$103,2,FALSE),""))</f>
        <v/>
      </c>
      <c r="K35" s="21">
        <f>IF(OR(D35="",NOT(ISNUMBER(B35)),NOT(ISNUMBER(C35)),NOT(ISNUMBER(F35))),"",TEXT(B35,"yyyymmdd")&amp;"|"&amp;TEXT(C35,"hhmm")&amp;"|"&amp;D35&amp;"|"&amp;TEXT(F35,"0"))</f>
        <v/>
      </c>
      <c r="L35" s="21">
        <f>IF(COUNTA(A35:F35)+COUNTA(H35:I35)=0,"",IF(OR(A35="",B35="",C35="",D35="",E35="",F35="",H35="",I35=""),"Revisar: datos incompletos",IF(OR(NOT(ISNUMBER(B35)),NOT(ISNUMBER(C35))),"Revisar: fecha u hora no válida",IF(I35="Anulado","Anulado: sin asignación activa",IF(J35="","Revisar: servicio no parametrizado",IF(OR(NOT(ISNUMBER(F35)),NOT(ISNUMBER(J35))),"Revisar: asiento o capacidad no numérica",IF(F35&gt;J35,"Revisar: asiento supera capacidad",IF(COUNTIFS($K$4:$K$103,K35,$I$4:$I$103,"&lt;&gt;Anulado")&gt;1,"Revisar: asiento duplicado",IF(COUNTIFS($B$4:$B$103,B35,$C$4:$C$103,C35,$D$4:$D$103,D35,$E$4:$E$103,E35,$I$4:$I$103,"&lt;&gt;Anulado")&gt;1,"Revisar: viajero duplicado en tramo","Correcto")))))))))</f>
        <v/>
      </c>
    </row>
    <row r="36" ht="30" customHeight="1">
      <c r="A36" s="14" t="n"/>
      <c r="B36" s="15" t="n"/>
      <c r="C36" s="26" t="n"/>
      <c r="D36" s="14" t="n"/>
      <c r="E36" s="14" t="n"/>
      <c r="F36" s="17" t="n"/>
      <c r="G36" s="18">
        <f>IF(D36="","",IFERROR(VLOOKUP(D36,'Parámetros'!$A$4:$C$103,3,FALSE),""))</f>
        <v/>
      </c>
      <c r="H36" s="14" t="n"/>
      <c r="I36" s="19" t="n"/>
      <c r="J36" s="20">
        <f>IF(D36="","",IFERROR(VLOOKUP(D36,'Parámetros'!$A$4:$C$103,2,FALSE),""))</f>
        <v/>
      </c>
      <c r="K36" s="18">
        <f>IF(OR(D36="",NOT(ISNUMBER(B36)),NOT(ISNUMBER(C36)),NOT(ISNUMBER(F36))),"",TEXT(B36,"yyyymmdd")&amp;"|"&amp;TEXT(C36,"hhmm")&amp;"|"&amp;D36&amp;"|"&amp;TEXT(F36,"0"))</f>
        <v/>
      </c>
      <c r="L36" s="18">
        <f>IF(COUNTA(A36:F36)+COUNTA(H36:I36)=0,"",IF(OR(A36="",B36="",C36="",D36="",E36="",F36="",H36="",I36=""),"Revisar: datos incompletos",IF(OR(NOT(ISNUMBER(B36)),NOT(ISNUMBER(C36))),"Revisar: fecha u hora no válida",IF(I36="Anulado","Anulado: sin asignación activa",IF(J36="","Revisar: servicio no parametrizado",IF(OR(NOT(ISNUMBER(F36)),NOT(ISNUMBER(J36))),"Revisar: asiento o capacidad no numérica",IF(F36&gt;J36,"Revisar: asiento supera capacidad",IF(COUNTIFS($K$4:$K$103,K36,$I$4:$I$103,"&lt;&gt;Anulado")&gt;1,"Revisar: asiento duplicado",IF(COUNTIFS($B$4:$B$103,B36,$C$4:$C$103,C36,$D$4:$D$103,D36,$E$4:$E$103,E36,$I$4:$I$103,"&lt;&gt;Anulado")&gt;1,"Revisar: viajero duplicado en tramo","Correcto")))))))))</f>
        <v/>
      </c>
    </row>
    <row r="37" ht="30" customHeight="1">
      <c r="A37" s="14" t="n"/>
      <c r="B37" s="15" t="n"/>
      <c r="C37" s="26" t="n"/>
      <c r="D37" s="14" t="n"/>
      <c r="E37" s="14" t="n"/>
      <c r="F37" s="17" t="n"/>
      <c r="G37" s="21">
        <f>IF(D37="","",IFERROR(VLOOKUP(D37,'Parámetros'!$A$4:$C$103,3,FALSE),""))</f>
        <v/>
      </c>
      <c r="H37" s="14" t="n"/>
      <c r="I37" s="19" t="n"/>
      <c r="J37" s="22">
        <f>IF(D37="","",IFERROR(VLOOKUP(D37,'Parámetros'!$A$4:$C$103,2,FALSE),""))</f>
        <v/>
      </c>
      <c r="K37" s="21">
        <f>IF(OR(D37="",NOT(ISNUMBER(B37)),NOT(ISNUMBER(C37)),NOT(ISNUMBER(F37))),"",TEXT(B37,"yyyymmdd")&amp;"|"&amp;TEXT(C37,"hhmm")&amp;"|"&amp;D37&amp;"|"&amp;TEXT(F37,"0"))</f>
        <v/>
      </c>
      <c r="L37" s="21">
        <f>IF(COUNTA(A37:F37)+COUNTA(H37:I37)=0,"",IF(OR(A37="",B37="",C37="",D37="",E37="",F37="",H37="",I37=""),"Revisar: datos incompletos",IF(OR(NOT(ISNUMBER(B37)),NOT(ISNUMBER(C37))),"Revisar: fecha u hora no válida",IF(I37="Anulado","Anulado: sin asignación activa",IF(J37="","Revisar: servicio no parametrizado",IF(OR(NOT(ISNUMBER(F37)),NOT(ISNUMBER(J37))),"Revisar: asiento o capacidad no numérica",IF(F37&gt;J37,"Revisar: asiento supera capacidad",IF(COUNTIFS($K$4:$K$103,K37,$I$4:$I$103,"&lt;&gt;Anulado")&gt;1,"Revisar: asiento duplicado",IF(COUNTIFS($B$4:$B$103,B37,$C$4:$C$103,C37,$D$4:$D$103,D37,$E$4:$E$103,E37,$I$4:$I$103,"&lt;&gt;Anulado")&gt;1,"Revisar: viajero duplicado en tramo","Correcto")))))))))</f>
        <v/>
      </c>
    </row>
    <row r="38" ht="30" customHeight="1">
      <c r="A38" s="14" t="n"/>
      <c r="B38" s="15" t="n"/>
      <c r="C38" s="26" t="n"/>
      <c r="D38" s="14" t="n"/>
      <c r="E38" s="14" t="n"/>
      <c r="F38" s="17" t="n"/>
      <c r="G38" s="18">
        <f>IF(D38="","",IFERROR(VLOOKUP(D38,'Parámetros'!$A$4:$C$103,3,FALSE),""))</f>
        <v/>
      </c>
      <c r="H38" s="14" t="n"/>
      <c r="I38" s="19" t="n"/>
      <c r="J38" s="20">
        <f>IF(D38="","",IFERROR(VLOOKUP(D38,'Parámetros'!$A$4:$C$103,2,FALSE),""))</f>
        <v/>
      </c>
      <c r="K38" s="18">
        <f>IF(OR(D38="",NOT(ISNUMBER(B38)),NOT(ISNUMBER(C38)),NOT(ISNUMBER(F38))),"",TEXT(B38,"yyyymmdd")&amp;"|"&amp;TEXT(C38,"hhmm")&amp;"|"&amp;D38&amp;"|"&amp;TEXT(F38,"0"))</f>
        <v/>
      </c>
      <c r="L38" s="18">
        <f>IF(COUNTA(A38:F38)+COUNTA(H38:I38)=0,"",IF(OR(A38="",B38="",C38="",D38="",E38="",F38="",H38="",I38=""),"Revisar: datos incompletos",IF(OR(NOT(ISNUMBER(B38)),NOT(ISNUMBER(C38))),"Revisar: fecha u hora no válida",IF(I38="Anulado","Anulado: sin asignación activa",IF(J38="","Revisar: servicio no parametrizado",IF(OR(NOT(ISNUMBER(F38)),NOT(ISNUMBER(J38))),"Revisar: asiento o capacidad no numérica",IF(F38&gt;J38,"Revisar: asiento supera capacidad",IF(COUNTIFS($K$4:$K$103,K38,$I$4:$I$103,"&lt;&gt;Anulado")&gt;1,"Revisar: asiento duplicado",IF(COUNTIFS($B$4:$B$103,B38,$C$4:$C$103,C38,$D$4:$D$103,D38,$E$4:$E$103,E38,$I$4:$I$103,"&lt;&gt;Anulado")&gt;1,"Revisar: viajero duplicado en tramo","Correcto")))))))))</f>
        <v/>
      </c>
    </row>
    <row r="39" ht="30" customHeight="1">
      <c r="A39" s="14" t="n"/>
      <c r="B39" s="15" t="n"/>
      <c r="C39" s="26" t="n"/>
      <c r="D39" s="14" t="n"/>
      <c r="E39" s="14" t="n"/>
      <c r="F39" s="17" t="n"/>
      <c r="G39" s="21">
        <f>IF(D39="","",IFERROR(VLOOKUP(D39,'Parámetros'!$A$4:$C$103,3,FALSE),""))</f>
        <v/>
      </c>
      <c r="H39" s="14" t="n"/>
      <c r="I39" s="19" t="n"/>
      <c r="J39" s="22">
        <f>IF(D39="","",IFERROR(VLOOKUP(D39,'Parámetros'!$A$4:$C$103,2,FALSE),""))</f>
        <v/>
      </c>
      <c r="K39" s="21">
        <f>IF(OR(D39="",NOT(ISNUMBER(B39)),NOT(ISNUMBER(C39)),NOT(ISNUMBER(F39))),"",TEXT(B39,"yyyymmdd")&amp;"|"&amp;TEXT(C39,"hhmm")&amp;"|"&amp;D39&amp;"|"&amp;TEXT(F39,"0"))</f>
        <v/>
      </c>
      <c r="L39" s="21">
        <f>IF(COUNTA(A39:F39)+COUNTA(H39:I39)=0,"",IF(OR(A39="",B39="",C39="",D39="",E39="",F39="",H39="",I39=""),"Revisar: datos incompletos",IF(OR(NOT(ISNUMBER(B39)),NOT(ISNUMBER(C39))),"Revisar: fecha u hora no válida",IF(I39="Anulado","Anulado: sin asignación activa",IF(J39="","Revisar: servicio no parametrizado",IF(OR(NOT(ISNUMBER(F39)),NOT(ISNUMBER(J39))),"Revisar: asiento o capacidad no numérica",IF(F39&gt;J39,"Revisar: asiento supera capacidad",IF(COUNTIFS($K$4:$K$103,K39,$I$4:$I$103,"&lt;&gt;Anulado")&gt;1,"Revisar: asiento duplicado",IF(COUNTIFS($B$4:$B$103,B39,$C$4:$C$103,C39,$D$4:$D$103,D39,$E$4:$E$103,E39,$I$4:$I$103,"&lt;&gt;Anulado")&gt;1,"Revisar: viajero duplicado en tramo","Correcto")))))))))</f>
        <v/>
      </c>
    </row>
    <row r="40" ht="30" customHeight="1">
      <c r="A40" s="14" t="n"/>
      <c r="B40" s="15" t="n"/>
      <c r="C40" s="26" t="n"/>
      <c r="D40" s="14" t="n"/>
      <c r="E40" s="14" t="n"/>
      <c r="F40" s="17" t="n"/>
      <c r="G40" s="18">
        <f>IF(D40="","",IFERROR(VLOOKUP(D40,'Parámetros'!$A$4:$C$103,3,FALSE),""))</f>
        <v/>
      </c>
      <c r="H40" s="14" t="n"/>
      <c r="I40" s="19" t="n"/>
      <c r="J40" s="20">
        <f>IF(D40="","",IFERROR(VLOOKUP(D40,'Parámetros'!$A$4:$C$103,2,FALSE),""))</f>
        <v/>
      </c>
      <c r="K40" s="18">
        <f>IF(OR(D40="",NOT(ISNUMBER(B40)),NOT(ISNUMBER(C40)),NOT(ISNUMBER(F40))),"",TEXT(B40,"yyyymmdd")&amp;"|"&amp;TEXT(C40,"hhmm")&amp;"|"&amp;D40&amp;"|"&amp;TEXT(F40,"0"))</f>
        <v/>
      </c>
      <c r="L40" s="18">
        <f>IF(COUNTA(A40:F40)+COUNTA(H40:I40)=0,"",IF(OR(A40="",B40="",C40="",D40="",E40="",F40="",H40="",I40=""),"Revisar: datos incompletos",IF(OR(NOT(ISNUMBER(B40)),NOT(ISNUMBER(C40))),"Revisar: fecha u hora no válida",IF(I40="Anulado","Anulado: sin asignación activa",IF(J40="","Revisar: servicio no parametrizado",IF(OR(NOT(ISNUMBER(F40)),NOT(ISNUMBER(J40))),"Revisar: asiento o capacidad no numérica",IF(F40&gt;J40,"Revisar: asiento supera capacidad",IF(COUNTIFS($K$4:$K$103,K40,$I$4:$I$103,"&lt;&gt;Anulado")&gt;1,"Revisar: asiento duplicado",IF(COUNTIFS($B$4:$B$103,B40,$C$4:$C$103,C40,$D$4:$D$103,D40,$E$4:$E$103,E40,$I$4:$I$103,"&lt;&gt;Anulado")&gt;1,"Revisar: viajero duplicado en tramo","Correcto")))))))))</f>
        <v/>
      </c>
    </row>
    <row r="41" ht="30" customHeight="1">
      <c r="A41" s="14" t="n"/>
      <c r="B41" s="15" t="n"/>
      <c r="C41" s="26" t="n"/>
      <c r="D41" s="14" t="n"/>
      <c r="E41" s="14" t="n"/>
      <c r="F41" s="17" t="n"/>
      <c r="G41" s="21">
        <f>IF(D41="","",IFERROR(VLOOKUP(D41,'Parámetros'!$A$4:$C$103,3,FALSE),""))</f>
        <v/>
      </c>
      <c r="H41" s="14" t="n"/>
      <c r="I41" s="19" t="n"/>
      <c r="J41" s="22">
        <f>IF(D41="","",IFERROR(VLOOKUP(D41,'Parámetros'!$A$4:$C$103,2,FALSE),""))</f>
        <v/>
      </c>
      <c r="K41" s="21">
        <f>IF(OR(D41="",NOT(ISNUMBER(B41)),NOT(ISNUMBER(C41)),NOT(ISNUMBER(F41))),"",TEXT(B41,"yyyymmdd")&amp;"|"&amp;TEXT(C41,"hhmm")&amp;"|"&amp;D41&amp;"|"&amp;TEXT(F41,"0"))</f>
        <v/>
      </c>
      <c r="L41" s="21">
        <f>IF(COUNTA(A41:F41)+COUNTA(H41:I41)=0,"",IF(OR(A41="",B41="",C41="",D41="",E41="",F41="",H41="",I41=""),"Revisar: datos incompletos",IF(OR(NOT(ISNUMBER(B41)),NOT(ISNUMBER(C41))),"Revisar: fecha u hora no válida",IF(I41="Anulado","Anulado: sin asignación activa",IF(J41="","Revisar: servicio no parametrizado",IF(OR(NOT(ISNUMBER(F41)),NOT(ISNUMBER(J41))),"Revisar: asiento o capacidad no numérica",IF(F41&gt;J41,"Revisar: asiento supera capacidad",IF(COUNTIFS($K$4:$K$103,K41,$I$4:$I$103,"&lt;&gt;Anulado")&gt;1,"Revisar: asiento duplicado",IF(COUNTIFS($B$4:$B$103,B41,$C$4:$C$103,C41,$D$4:$D$103,D41,$E$4:$E$103,E41,$I$4:$I$103,"&lt;&gt;Anulado")&gt;1,"Revisar: viajero duplicado en tramo","Correcto")))))))))</f>
        <v/>
      </c>
    </row>
    <row r="42" ht="30" customHeight="1">
      <c r="A42" s="14" t="n"/>
      <c r="B42" s="15" t="n"/>
      <c r="C42" s="26" t="n"/>
      <c r="D42" s="14" t="n"/>
      <c r="E42" s="14" t="n"/>
      <c r="F42" s="17" t="n"/>
      <c r="G42" s="18">
        <f>IF(D42="","",IFERROR(VLOOKUP(D42,'Parámetros'!$A$4:$C$103,3,FALSE),""))</f>
        <v/>
      </c>
      <c r="H42" s="14" t="n"/>
      <c r="I42" s="19" t="n"/>
      <c r="J42" s="20">
        <f>IF(D42="","",IFERROR(VLOOKUP(D42,'Parámetros'!$A$4:$C$103,2,FALSE),""))</f>
        <v/>
      </c>
      <c r="K42" s="18">
        <f>IF(OR(D42="",NOT(ISNUMBER(B42)),NOT(ISNUMBER(C42)),NOT(ISNUMBER(F42))),"",TEXT(B42,"yyyymmdd")&amp;"|"&amp;TEXT(C42,"hhmm")&amp;"|"&amp;D42&amp;"|"&amp;TEXT(F42,"0"))</f>
        <v/>
      </c>
      <c r="L42" s="18">
        <f>IF(COUNTA(A42:F42)+COUNTA(H42:I42)=0,"",IF(OR(A42="",B42="",C42="",D42="",E42="",F42="",H42="",I42=""),"Revisar: datos incompletos",IF(OR(NOT(ISNUMBER(B42)),NOT(ISNUMBER(C42))),"Revisar: fecha u hora no válida",IF(I42="Anulado","Anulado: sin asignación activa",IF(J42="","Revisar: servicio no parametrizado",IF(OR(NOT(ISNUMBER(F42)),NOT(ISNUMBER(J42))),"Revisar: asiento o capacidad no numérica",IF(F42&gt;J42,"Revisar: asiento supera capacidad",IF(COUNTIFS($K$4:$K$103,K42,$I$4:$I$103,"&lt;&gt;Anulado")&gt;1,"Revisar: asiento duplicado",IF(COUNTIFS($B$4:$B$103,B42,$C$4:$C$103,C42,$D$4:$D$103,D42,$E$4:$E$103,E42,$I$4:$I$103,"&lt;&gt;Anulado")&gt;1,"Revisar: viajero duplicado en tramo","Correcto")))))))))</f>
        <v/>
      </c>
    </row>
    <row r="43" ht="30" customHeight="1">
      <c r="A43" s="14" t="n"/>
      <c r="B43" s="15" t="n"/>
      <c r="C43" s="26" t="n"/>
      <c r="D43" s="14" t="n"/>
      <c r="E43" s="14" t="n"/>
      <c r="F43" s="17" t="n"/>
      <c r="G43" s="21">
        <f>IF(D43="","",IFERROR(VLOOKUP(D43,'Parámetros'!$A$4:$C$103,3,FALSE),""))</f>
        <v/>
      </c>
      <c r="H43" s="14" t="n"/>
      <c r="I43" s="19" t="n"/>
      <c r="J43" s="22">
        <f>IF(D43="","",IFERROR(VLOOKUP(D43,'Parámetros'!$A$4:$C$103,2,FALSE),""))</f>
        <v/>
      </c>
      <c r="K43" s="21">
        <f>IF(OR(D43="",NOT(ISNUMBER(B43)),NOT(ISNUMBER(C43)),NOT(ISNUMBER(F43))),"",TEXT(B43,"yyyymmdd")&amp;"|"&amp;TEXT(C43,"hhmm")&amp;"|"&amp;D43&amp;"|"&amp;TEXT(F43,"0"))</f>
        <v/>
      </c>
      <c r="L43" s="21">
        <f>IF(COUNTA(A43:F43)+COUNTA(H43:I43)=0,"",IF(OR(A43="",B43="",C43="",D43="",E43="",F43="",H43="",I43=""),"Revisar: datos incompletos",IF(OR(NOT(ISNUMBER(B43)),NOT(ISNUMBER(C43))),"Revisar: fecha u hora no válida",IF(I43="Anulado","Anulado: sin asignación activa",IF(J43="","Revisar: servicio no parametrizado",IF(OR(NOT(ISNUMBER(F43)),NOT(ISNUMBER(J43))),"Revisar: asiento o capacidad no numérica",IF(F43&gt;J43,"Revisar: asiento supera capacidad",IF(COUNTIFS($K$4:$K$103,K43,$I$4:$I$103,"&lt;&gt;Anulado")&gt;1,"Revisar: asiento duplicado",IF(COUNTIFS($B$4:$B$103,B43,$C$4:$C$103,C43,$D$4:$D$103,D43,$E$4:$E$103,E43,$I$4:$I$103,"&lt;&gt;Anulado")&gt;1,"Revisar: viajero duplicado en tramo","Correcto")))))))))</f>
        <v/>
      </c>
    </row>
    <row r="44" ht="30" customHeight="1">
      <c r="A44" s="14" t="n"/>
      <c r="B44" s="15" t="n"/>
      <c r="C44" s="26" t="n"/>
      <c r="D44" s="14" t="n"/>
      <c r="E44" s="14" t="n"/>
      <c r="F44" s="17" t="n"/>
      <c r="G44" s="18">
        <f>IF(D44="","",IFERROR(VLOOKUP(D44,'Parámetros'!$A$4:$C$103,3,FALSE),""))</f>
        <v/>
      </c>
      <c r="H44" s="14" t="n"/>
      <c r="I44" s="19" t="n"/>
      <c r="J44" s="20">
        <f>IF(D44="","",IFERROR(VLOOKUP(D44,'Parámetros'!$A$4:$C$103,2,FALSE),""))</f>
        <v/>
      </c>
      <c r="K44" s="18">
        <f>IF(OR(D44="",NOT(ISNUMBER(B44)),NOT(ISNUMBER(C44)),NOT(ISNUMBER(F44))),"",TEXT(B44,"yyyymmdd")&amp;"|"&amp;TEXT(C44,"hhmm")&amp;"|"&amp;D44&amp;"|"&amp;TEXT(F44,"0"))</f>
        <v/>
      </c>
      <c r="L44" s="18">
        <f>IF(COUNTA(A44:F44)+COUNTA(H44:I44)=0,"",IF(OR(A44="",B44="",C44="",D44="",E44="",F44="",H44="",I44=""),"Revisar: datos incompletos",IF(OR(NOT(ISNUMBER(B44)),NOT(ISNUMBER(C44))),"Revisar: fecha u hora no válida",IF(I44="Anulado","Anulado: sin asignación activa",IF(J44="","Revisar: servicio no parametrizado",IF(OR(NOT(ISNUMBER(F44)),NOT(ISNUMBER(J44))),"Revisar: asiento o capacidad no numérica",IF(F44&gt;J44,"Revisar: asiento supera capacidad",IF(COUNTIFS($K$4:$K$103,K44,$I$4:$I$103,"&lt;&gt;Anulado")&gt;1,"Revisar: asiento duplicado",IF(COUNTIFS($B$4:$B$103,B44,$C$4:$C$103,C44,$D$4:$D$103,D44,$E$4:$E$103,E44,$I$4:$I$103,"&lt;&gt;Anulado")&gt;1,"Revisar: viajero duplicado en tramo","Correcto")))))))))</f>
        <v/>
      </c>
    </row>
    <row r="45" ht="30" customHeight="1">
      <c r="A45" s="14" t="n"/>
      <c r="B45" s="15" t="n"/>
      <c r="C45" s="26" t="n"/>
      <c r="D45" s="14" t="n"/>
      <c r="E45" s="14" t="n"/>
      <c r="F45" s="17" t="n"/>
      <c r="G45" s="21">
        <f>IF(D45="","",IFERROR(VLOOKUP(D45,'Parámetros'!$A$4:$C$103,3,FALSE),""))</f>
        <v/>
      </c>
      <c r="H45" s="14" t="n"/>
      <c r="I45" s="19" t="n"/>
      <c r="J45" s="22">
        <f>IF(D45="","",IFERROR(VLOOKUP(D45,'Parámetros'!$A$4:$C$103,2,FALSE),""))</f>
        <v/>
      </c>
      <c r="K45" s="21">
        <f>IF(OR(D45="",NOT(ISNUMBER(B45)),NOT(ISNUMBER(C45)),NOT(ISNUMBER(F45))),"",TEXT(B45,"yyyymmdd")&amp;"|"&amp;TEXT(C45,"hhmm")&amp;"|"&amp;D45&amp;"|"&amp;TEXT(F45,"0"))</f>
        <v/>
      </c>
      <c r="L45" s="21">
        <f>IF(COUNTA(A45:F45)+COUNTA(H45:I45)=0,"",IF(OR(A45="",B45="",C45="",D45="",E45="",F45="",H45="",I45=""),"Revisar: datos incompletos",IF(OR(NOT(ISNUMBER(B45)),NOT(ISNUMBER(C45))),"Revisar: fecha u hora no válida",IF(I45="Anulado","Anulado: sin asignación activa",IF(J45="","Revisar: servicio no parametrizado",IF(OR(NOT(ISNUMBER(F45)),NOT(ISNUMBER(J45))),"Revisar: asiento o capacidad no numérica",IF(F45&gt;J45,"Revisar: asiento supera capacidad",IF(COUNTIFS($K$4:$K$103,K45,$I$4:$I$103,"&lt;&gt;Anulado")&gt;1,"Revisar: asiento duplicado",IF(COUNTIFS($B$4:$B$103,B45,$C$4:$C$103,C45,$D$4:$D$103,D45,$E$4:$E$103,E45,$I$4:$I$103,"&lt;&gt;Anulado")&gt;1,"Revisar: viajero duplicado en tramo","Correcto")))))))))</f>
        <v/>
      </c>
    </row>
    <row r="46" ht="30" customHeight="1">
      <c r="A46" s="14" t="n"/>
      <c r="B46" s="15" t="n"/>
      <c r="C46" s="26" t="n"/>
      <c r="D46" s="14" t="n"/>
      <c r="E46" s="14" t="n"/>
      <c r="F46" s="17" t="n"/>
      <c r="G46" s="18">
        <f>IF(D46="","",IFERROR(VLOOKUP(D46,'Parámetros'!$A$4:$C$103,3,FALSE),""))</f>
        <v/>
      </c>
      <c r="H46" s="14" t="n"/>
      <c r="I46" s="19" t="n"/>
      <c r="J46" s="20">
        <f>IF(D46="","",IFERROR(VLOOKUP(D46,'Parámetros'!$A$4:$C$103,2,FALSE),""))</f>
        <v/>
      </c>
      <c r="K46" s="18">
        <f>IF(OR(D46="",NOT(ISNUMBER(B46)),NOT(ISNUMBER(C46)),NOT(ISNUMBER(F46))),"",TEXT(B46,"yyyymmdd")&amp;"|"&amp;TEXT(C46,"hhmm")&amp;"|"&amp;D46&amp;"|"&amp;TEXT(F46,"0"))</f>
        <v/>
      </c>
      <c r="L46" s="18">
        <f>IF(COUNTA(A46:F46)+COUNTA(H46:I46)=0,"",IF(OR(A46="",B46="",C46="",D46="",E46="",F46="",H46="",I46=""),"Revisar: datos incompletos",IF(OR(NOT(ISNUMBER(B46)),NOT(ISNUMBER(C46))),"Revisar: fecha u hora no válida",IF(I46="Anulado","Anulado: sin asignación activa",IF(J46="","Revisar: servicio no parametrizado",IF(OR(NOT(ISNUMBER(F46)),NOT(ISNUMBER(J46))),"Revisar: asiento o capacidad no numérica",IF(F46&gt;J46,"Revisar: asiento supera capacidad",IF(COUNTIFS($K$4:$K$103,K46,$I$4:$I$103,"&lt;&gt;Anulado")&gt;1,"Revisar: asiento duplicado",IF(COUNTIFS($B$4:$B$103,B46,$C$4:$C$103,C46,$D$4:$D$103,D46,$E$4:$E$103,E46,$I$4:$I$103,"&lt;&gt;Anulado")&gt;1,"Revisar: viajero duplicado en tramo","Correcto")))))))))</f>
        <v/>
      </c>
    </row>
    <row r="47" ht="30" customHeight="1">
      <c r="A47" s="14" t="n"/>
      <c r="B47" s="15" t="n"/>
      <c r="C47" s="26" t="n"/>
      <c r="D47" s="14" t="n"/>
      <c r="E47" s="14" t="n"/>
      <c r="F47" s="17" t="n"/>
      <c r="G47" s="21">
        <f>IF(D47="","",IFERROR(VLOOKUP(D47,'Parámetros'!$A$4:$C$103,3,FALSE),""))</f>
        <v/>
      </c>
      <c r="H47" s="14" t="n"/>
      <c r="I47" s="19" t="n"/>
      <c r="J47" s="22">
        <f>IF(D47="","",IFERROR(VLOOKUP(D47,'Parámetros'!$A$4:$C$103,2,FALSE),""))</f>
        <v/>
      </c>
      <c r="K47" s="21">
        <f>IF(OR(D47="",NOT(ISNUMBER(B47)),NOT(ISNUMBER(C47)),NOT(ISNUMBER(F47))),"",TEXT(B47,"yyyymmdd")&amp;"|"&amp;TEXT(C47,"hhmm")&amp;"|"&amp;D47&amp;"|"&amp;TEXT(F47,"0"))</f>
        <v/>
      </c>
      <c r="L47" s="21">
        <f>IF(COUNTA(A47:F47)+COUNTA(H47:I47)=0,"",IF(OR(A47="",B47="",C47="",D47="",E47="",F47="",H47="",I47=""),"Revisar: datos incompletos",IF(OR(NOT(ISNUMBER(B47)),NOT(ISNUMBER(C47))),"Revisar: fecha u hora no válida",IF(I47="Anulado","Anulado: sin asignación activa",IF(J47="","Revisar: servicio no parametrizado",IF(OR(NOT(ISNUMBER(F47)),NOT(ISNUMBER(J47))),"Revisar: asiento o capacidad no numérica",IF(F47&gt;J47,"Revisar: asiento supera capacidad",IF(COUNTIFS($K$4:$K$103,K47,$I$4:$I$103,"&lt;&gt;Anulado")&gt;1,"Revisar: asiento duplicado",IF(COUNTIFS($B$4:$B$103,B47,$C$4:$C$103,C47,$D$4:$D$103,D47,$E$4:$E$103,E47,$I$4:$I$103,"&lt;&gt;Anulado")&gt;1,"Revisar: viajero duplicado en tramo","Correcto")))))))))</f>
        <v/>
      </c>
    </row>
    <row r="48" ht="30" customHeight="1">
      <c r="A48" s="14" t="n"/>
      <c r="B48" s="15" t="n"/>
      <c r="C48" s="26" t="n"/>
      <c r="D48" s="14" t="n"/>
      <c r="E48" s="14" t="n"/>
      <c r="F48" s="17" t="n"/>
      <c r="G48" s="18">
        <f>IF(D48="","",IFERROR(VLOOKUP(D48,'Parámetros'!$A$4:$C$103,3,FALSE),""))</f>
        <v/>
      </c>
      <c r="H48" s="14" t="n"/>
      <c r="I48" s="19" t="n"/>
      <c r="J48" s="20">
        <f>IF(D48="","",IFERROR(VLOOKUP(D48,'Parámetros'!$A$4:$C$103,2,FALSE),""))</f>
        <v/>
      </c>
      <c r="K48" s="18">
        <f>IF(OR(D48="",NOT(ISNUMBER(B48)),NOT(ISNUMBER(C48)),NOT(ISNUMBER(F48))),"",TEXT(B48,"yyyymmdd")&amp;"|"&amp;TEXT(C48,"hhmm")&amp;"|"&amp;D48&amp;"|"&amp;TEXT(F48,"0"))</f>
        <v/>
      </c>
      <c r="L48" s="18">
        <f>IF(COUNTA(A48:F48)+COUNTA(H48:I48)=0,"",IF(OR(A48="",B48="",C48="",D48="",E48="",F48="",H48="",I48=""),"Revisar: datos incompletos",IF(OR(NOT(ISNUMBER(B48)),NOT(ISNUMBER(C48))),"Revisar: fecha u hora no válida",IF(I48="Anulado","Anulado: sin asignación activa",IF(J48="","Revisar: servicio no parametrizado",IF(OR(NOT(ISNUMBER(F48)),NOT(ISNUMBER(J48))),"Revisar: asiento o capacidad no numérica",IF(F48&gt;J48,"Revisar: asiento supera capacidad",IF(COUNTIFS($K$4:$K$103,K48,$I$4:$I$103,"&lt;&gt;Anulado")&gt;1,"Revisar: asiento duplicado",IF(COUNTIFS($B$4:$B$103,B48,$C$4:$C$103,C48,$D$4:$D$103,D48,$E$4:$E$103,E48,$I$4:$I$103,"&lt;&gt;Anulado")&gt;1,"Revisar: viajero duplicado en tramo","Correcto")))))))))</f>
        <v/>
      </c>
    </row>
    <row r="49" ht="30" customHeight="1">
      <c r="A49" s="14" t="n"/>
      <c r="B49" s="15" t="n"/>
      <c r="C49" s="26" t="n"/>
      <c r="D49" s="14" t="n"/>
      <c r="E49" s="14" t="n"/>
      <c r="F49" s="17" t="n"/>
      <c r="G49" s="21">
        <f>IF(D49="","",IFERROR(VLOOKUP(D49,'Parámetros'!$A$4:$C$103,3,FALSE),""))</f>
        <v/>
      </c>
      <c r="H49" s="14" t="n"/>
      <c r="I49" s="19" t="n"/>
      <c r="J49" s="22">
        <f>IF(D49="","",IFERROR(VLOOKUP(D49,'Parámetros'!$A$4:$C$103,2,FALSE),""))</f>
        <v/>
      </c>
      <c r="K49" s="21">
        <f>IF(OR(D49="",NOT(ISNUMBER(B49)),NOT(ISNUMBER(C49)),NOT(ISNUMBER(F49))),"",TEXT(B49,"yyyymmdd")&amp;"|"&amp;TEXT(C49,"hhmm")&amp;"|"&amp;D49&amp;"|"&amp;TEXT(F49,"0"))</f>
        <v/>
      </c>
      <c r="L49" s="21">
        <f>IF(COUNTA(A49:F49)+COUNTA(H49:I49)=0,"",IF(OR(A49="",B49="",C49="",D49="",E49="",F49="",H49="",I49=""),"Revisar: datos incompletos",IF(OR(NOT(ISNUMBER(B49)),NOT(ISNUMBER(C49))),"Revisar: fecha u hora no válida",IF(I49="Anulado","Anulado: sin asignación activa",IF(J49="","Revisar: servicio no parametrizado",IF(OR(NOT(ISNUMBER(F49)),NOT(ISNUMBER(J49))),"Revisar: asiento o capacidad no numérica",IF(F49&gt;J49,"Revisar: asiento supera capacidad",IF(COUNTIFS($K$4:$K$103,K49,$I$4:$I$103,"&lt;&gt;Anulado")&gt;1,"Revisar: asiento duplicado",IF(COUNTIFS($B$4:$B$103,B49,$C$4:$C$103,C49,$D$4:$D$103,D49,$E$4:$E$103,E49,$I$4:$I$103,"&lt;&gt;Anulado")&gt;1,"Revisar: viajero duplicado en tramo","Correcto")))))))))</f>
        <v/>
      </c>
    </row>
    <row r="50" ht="30" customHeight="1">
      <c r="A50" s="14" t="n"/>
      <c r="B50" s="15" t="n"/>
      <c r="C50" s="26" t="n"/>
      <c r="D50" s="14" t="n"/>
      <c r="E50" s="14" t="n"/>
      <c r="F50" s="17" t="n"/>
      <c r="G50" s="18">
        <f>IF(D50="","",IFERROR(VLOOKUP(D50,'Parámetros'!$A$4:$C$103,3,FALSE),""))</f>
        <v/>
      </c>
      <c r="H50" s="14" t="n"/>
      <c r="I50" s="19" t="n"/>
      <c r="J50" s="20">
        <f>IF(D50="","",IFERROR(VLOOKUP(D50,'Parámetros'!$A$4:$C$103,2,FALSE),""))</f>
        <v/>
      </c>
      <c r="K50" s="18">
        <f>IF(OR(D50="",NOT(ISNUMBER(B50)),NOT(ISNUMBER(C50)),NOT(ISNUMBER(F50))),"",TEXT(B50,"yyyymmdd")&amp;"|"&amp;TEXT(C50,"hhmm")&amp;"|"&amp;D50&amp;"|"&amp;TEXT(F50,"0"))</f>
        <v/>
      </c>
      <c r="L50" s="18">
        <f>IF(COUNTA(A50:F50)+COUNTA(H50:I50)=0,"",IF(OR(A50="",B50="",C50="",D50="",E50="",F50="",H50="",I50=""),"Revisar: datos incompletos",IF(OR(NOT(ISNUMBER(B50)),NOT(ISNUMBER(C50))),"Revisar: fecha u hora no válida",IF(I50="Anulado","Anulado: sin asignación activa",IF(J50="","Revisar: servicio no parametrizado",IF(OR(NOT(ISNUMBER(F50)),NOT(ISNUMBER(J50))),"Revisar: asiento o capacidad no numérica",IF(F50&gt;J50,"Revisar: asiento supera capacidad",IF(COUNTIFS($K$4:$K$103,K50,$I$4:$I$103,"&lt;&gt;Anulado")&gt;1,"Revisar: asiento duplicado",IF(COUNTIFS($B$4:$B$103,B50,$C$4:$C$103,C50,$D$4:$D$103,D50,$E$4:$E$103,E50,$I$4:$I$103,"&lt;&gt;Anulado")&gt;1,"Revisar: viajero duplicado en tramo","Correcto")))))))))</f>
        <v/>
      </c>
    </row>
    <row r="51" ht="30" customHeight="1">
      <c r="A51" s="14" t="n"/>
      <c r="B51" s="15" t="n"/>
      <c r="C51" s="26" t="n"/>
      <c r="D51" s="14" t="n"/>
      <c r="E51" s="14" t="n"/>
      <c r="F51" s="17" t="n"/>
      <c r="G51" s="21">
        <f>IF(D51="","",IFERROR(VLOOKUP(D51,'Parámetros'!$A$4:$C$103,3,FALSE),""))</f>
        <v/>
      </c>
      <c r="H51" s="14" t="n"/>
      <c r="I51" s="19" t="n"/>
      <c r="J51" s="22">
        <f>IF(D51="","",IFERROR(VLOOKUP(D51,'Parámetros'!$A$4:$C$103,2,FALSE),""))</f>
        <v/>
      </c>
      <c r="K51" s="21">
        <f>IF(OR(D51="",NOT(ISNUMBER(B51)),NOT(ISNUMBER(C51)),NOT(ISNUMBER(F51))),"",TEXT(B51,"yyyymmdd")&amp;"|"&amp;TEXT(C51,"hhmm")&amp;"|"&amp;D51&amp;"|"&amp;TEXT(F51,"0"))</f>
        <v/>
      </c>
      <c r="L51" s="21">
        <f>IF(COUNTA(A51:F51)+COUNTA(H51:I51)=0,"",IF(OR(A51="",B51="",C51="",D51="",E51="",F51="",H51="",I51=""),"Revisar: datos incompletos",IF(OR(NOT(ISNUMBER(B51)),NOT(ISNUMBER(C51))),"Revisar: fecha u hora no válida",IF(I51="Anulado","Anulado: sin asignación activa",IF(J51="","Revisar: servicio no parametrizado",IF(OR(NOT(ISNUMBER(F51)),NOT(ISNUMBER(J51))),"Revisar: asiento o capacidad no numérica",IF(F51&gt;J51,"Revisar: asiento supera capacidad",IF(COUNTIFS($K$4:$K$103,K51,$I$4:$I$103,"&lt;&gt;Anulado")&gt;1,"Revisar: asiento duplicado",IF(COUNTIFS($B$4:$B$103,B51,$C$4:$C$103,C51,$D$4:$D$103,D51,$E$4:$E$103,E51,$I$4:$I$103,"&lt;&gt;Anulado")&gt;1,"Revisar: viajero duplicado en tramo","Correcto")))))))))</f>
        <v/>
      </c>
    </row>
    <row r="52" ht="30" customHeight="1">
      <c r="A52" s="14" t="n"/>
      <c r="B52" s="15" t="n"/>
      <c r="C52" s="26" t="n"/>
      <c r="D52" s="14" t="n"/>
      <c r="E52" s="14" t="n"/>
      <c r="F52" s="17" t="n"/>
      <c r="G52" s="18">
        <f>IF(D52="","",IFERROR(VLOOKUP(D52,'Parámetros'!$A$4:$C$103,3,FALSE),""))</f>
        <v/>
      </c>
      <c r="H52" s="14" t="n"/>
      <c r="I52" s="19" t="n"/>
      <c r="J52" s="20">
        <f>IF(D52="","",IFERROR(VLOOKUP(D52,'Parámetros'!$A$4:$C$103,2,FALSE),""))</f>
        <v/>
      </c>
      <c r="K52" s="18">
        <f>IF(OR(D52="",NOT(ISNUMBER(B52)),NOT(ISNUMBER(C52)),NOT(ISNUMBER(F52))),"",TEXT(B52,"yyyymmdd")&amp;"|"&amp;TEXT(C52,"hhmm")&amp;"|"&amp;D52&amp;"|"&amp;TEXT(F52,"0"))</f>
        <v/>
      </c>
      <c r="L52" s="18">
        <f>IF(COUNTA(A52:F52)+COUNTA(H52:I52)=0,"",IF(OR(A52="",B52="",C52="",D52="",E52="",F52="",H52="",I52=""),"Revisar: datos incompletos",IF(OR(NOT(ISNUMBER(B52)),NOT(ISNUMBER(C52))),"Revisar: fecha u hora no válida",IF(I52="Anulado","Anulado: sin asignación activa",IF(J52="","Revisar: servicio no parametrizado",IF(OR(NOT(ISNUMBER(F52)),NOT(ISNUMBER(J52))),"Revisar: asiento o capacidad no numérica",IF(F52&gt;J52,"Revisar: asiento supera capacidad",IF(COUNTIFS($K$4:$K$103,K52,$I$4:$I$103,"&lt;&gt;Anulado")&gt;1,"Revisar: asiento duplicado",IF(COUNTIFS($B$4:$B$103,B52,$C$4:$C$103,C52,$D$4:$D$103,D52,$E$4:$E$103,E52,$I$4:$I$103,"&lt;&gt;Anulado")&gt;1,"Revisar: viajero duplicado en tramo","Correcto")))))))))</f>
        <v/>
      </c>
    </row>
    <row r="53" ht="30" customHeight="1">
      <c r="A53" s="14" t="n"/>
      <c r="B53" s="15" t="n"/>
      <c r="C53" s="26" t="n"/>
      <c r="D53" s="14" t="n"/>
      <c r="E53" s="14" t="n"/>
      <c r="F53" s="17" t="n"/>
      <c r="G53" s="21">
        <f>IF(D53="","",IFERROR(VLOOKUP(D53,'Parámetros'!$A$4:$C$103,3,FALSE),""))</f>
        <v/>
      </c>
      <c r="H53" s="14" t="n"/>
      <c r="I53" s="19" t="n"/>
      <c r="J53" s="22">
        <f>IF(D53="","",IFERROR(VLOOKUP(D53,'Parámetros'!$A$4:$C$103,2,FALSE),""))</f>
        <v/>
      </c>
      <c r="K53" s="21">
        <f>IF(OR(D53="",NOT(ISNUMBER(B53)),NOT(ISNUMBER(C53)),NOT(ISNUMBER(F53))),"",TEXT(B53,"yyyymmdd")&amp;"|"&amp;TEXT(C53,"hhmm")&amp;"|"&amp;D53&amp;"|"&amp;TEXT(F53,"0"))</f>
        <v/>
      </c>
      <c r="L53" s="21">
        <f>IF(COUNTA(A53:F53)+COUNTA(H53:I53)=0,"",IF(OR(A53="",B53="",C53="",D53="",E53="",F53="",H53="",I53=""),"Revisar: datos incompletos",IF(OR(NOT(ISNUMBER(B53)),NOT(ISNUMBER(C53))),"Revisar: fecha u hora no válida",IF(I53="Anulado","Anulado: sin asignación activa",IF(J53="","Revisar: servicio no parametrizado",IF(OR(NOT(ISNUMBER(F53)),NOT(ISNUMBER(J53))),"Revisar: asiento o capacidad no numérica",IF(F53&gt;J53,"Revisar: asiento supera capacidad",IF(COUNTIFS($K$4:$K$103,K53,$I$4:$I$103,"&lt;&gt;Anulado")&gt;1,"Revisar: asiento duplicado",IF(COUNTIFS($B$4:$B$103,B53,$C$4:$C$103,C53,$D$4:$D$103,D53,$E$4:$E$103,E53,$I$4:$I$103,"&lt;&gt;Anulado")&gt;1,"Revisar: viajero duplicado en tramo","Correcto")))))))))</f>
        <v/>
      </c>
    </row>
    <row r="54" ht="30" customHeight="1">
      <c r="A54" s="14" t="n"/>
      <c r="B54" s="15" t="n"/>
      <c r="C54" s="26" t="n"/>
      <c r="D54" s="14" t="n"/>
      <c r="E54" s="14" t="n"/>
      <c r="F54" s="17" t="n"/>
      <c r="G54" s="18">
        <f>IF(D54="","",IFERROR(VLOOKUP(D54,'Parámetros'!$A$4:$C$103,3,FALSE),""))</f>
        <v/>
      </c>
      <c r="H54" s="14" t="n"/>
      <c r="I54" s="19" t="n"/>
      <c r="J54" s="20">
        <f>IF(D54="","",IFERROR(VLOOKUP(D54,'Parámetros'!$A$4:$C$103,2,FALSE),""))</f>
        <v/>
      </c>
      <c r="K54" s="18">
        <f>IF(OR(D54="",NOT(ISNUMBER(B54)),NOT(ISNUMBER(C54)),NOT(ISNUMBER(F54))),"",TEXT(B54,"yyyymmdd")&amp;"|"&amp;TEXT(C54,"hhmm")&amp;"|"&amp;D54&amp;"|"&amp;TEXT(F54,"0"))</f>
        <v/>
      </c>
      <c r="L54" s="18">
        <f>IF(COUNTA(A54:F54)+COUNTA(H54:I54)=0,"",IF(OR(A54="",B54="",C54="",D54="",E54="",F54="",H54="",I54=""),"Revisar: datos incompletos",IF(OR(NOT(ISNUMBER(B54)),NOT(ISNUMBER(C54))),"Revisar: fecha u hora no válida",IF(I54="Anulado","Anulado: sin asignación activa",IF(J54="","Revisar: servicio no parametrizado",IF(OR(NOT(ISNUMBER(F54)),NOT(ISNUMBER(J54))),"Revisar: asiento o capacidad no numérica",IF(F54&gt;J54,"Revisar: asiento supera capacidad",IF(COUNTIFS($K$4:$K$103,K54,$I$4:$I$103,"&lt;&gt;Anulado")&gt;1,"Revisar: asiento duplicado",IF(COUNTIFS($B$4:$B$103,B54,$C$4:$C$103,C54,$D$4:$D$103,D54,$E$4:$E$103,E54,$I$4:$I$103,"&lt;&gt;Anulado")&gt;1,"Revisar: viajero duplicado en tramo","Correcto")))))))))</f>
        <v/>
      </c>
    </row>
    <row r="55" ht="30" customHeight="1">
      <c r="A55" s="14" t="n"/>
      <c r="B55" s="15" t="n"/>
      <c r="C55" s="26" t="n"/>
      <c r="D55" s="14" t="n"/>
      <c r="E55" s="14" t="n"/>
      <c r="F55" s="17" t="n"/>
      <c r="G55" s="21">
        <f>IF(D55="","",IFERROR(VLOOKUP(D55,'Parámetros'!$A$4:$C$103,3,FALSE),""))</f>
        <v/>
      </c>
      <c r="H55" s="14" t="n"/>
      <c r="I55" s="19" t="n"/>
      <c r="J55" s="22">
        <f>IF(D55="","",IFERROR(VLOOKUP(D55,'Parámetros'!$A$4:$C$103,2,FALSE),""))</f>
        <v/>
      </c>
      <c r="K55" s="21">
        <f>IF(OR(D55="",NOT(ISNUMBER(B55)),NOT(ISNUMBER(C55)),NOT(ISNUMBER(F55))),"",TEXT(B55,"yyyymmdd")&amp;"|"&amp;TEXT(C55,"hhmm")&amp;"|"&amp;D55&amp;"|"&amp;TEXT(F55,"0"))</f>
        <v/>
      </c>
      <c r="L55" s="21">
        <f>IF(COUNTA(A55:F55)+COUNTA(H55:I55)=0,"",IF(OR(A55="",B55="",C55="",D55="",E55="",F55="",H55="",I55=""),"Revisar: datos incompletos",IF(OR(NOT(ISNUMBER(B55)),NOT(ISNUMBER(C55))),"Revisar: fecha u hora no válida",IF(I55="Anulado","Anulado: sin asignación activa",IF(J55="","Revisar: servicio no parametrizado",IF(OR(NOT(ISNUMBER(F55)),NOT(ISNUMBER(J55))),"Revisar: asiento o capacidad no numérica",IF(F55&gt;J55,"Revisar: asiento supera capacidad",IF(COUNTIFS($K$4:$K$103,K55,$I$4:$I$103,"&lt;&gt;Anulado")&gt;1,"Revisar: asiento duplicado",IF(COUNTIFS($B$4:$B$103,B55,$C$4:$C$103,C55,$D$4:$D$103,D55,$E$4:$E$103,E55,$I$4:$I$103,"&lt;&gt;Anulado")&gt;1,"Revisar: viajero duplicado en tramo","Correcto")))))))))</f>
        <v/>
      </c>
    </row>
    <row r="56" ht="30" customHeight="1">
      <c r="A56" s="14" t="n"/>
      <c r="B56" s="15" t="n"/>
      <c r="C56" s="26" t="n"/>
      <c r="D56" s="14" t="n"/>
      <c r="E56" s="14" t="n"/>
      <c r="F56" s="17" t="n"/>
      <c r="G56" s="18">
        <f>IF(D56="","",IFERROR(VLOOKUP(D56,'Parámetros'!$A$4:$C$103,3,FALSE),""))</f>
        <v/>
      </c>
      <c r="H56" s="14" t="n"/>
      <c r="I56" s="19" t="n"/>
      <c r="J56" s="20">
        <f>IF(D56="","",IFERROR(VLOOKUP(D56,'Parámetros'!$A$4:$C$103,2,FALSE),""))</f>
        <v/>
      </c>
      <c r="K56" s="18">
        <f>IF(OR(D56="",NOT(ISNUMBER(B56)),NOT(ISNUMBER(C56)),NOT(ISNUMBER(F56))),"",TEXT(B56,"yyyymmdd")&amp;"|"&amp;TEXT(C56,"hhmm")&amp;"|"&amp;D56&amp;"|"&amp;TEXT(F56,"0"))</f>
        <v/>
      </c>
      <c r="L56" s="18">
        <f>IF(COUNTA(A56:F56)+COUNTA(H56:I56)=0,"",IF(OR(A56="",B56="",C56="",D56="",E56="",F56="",H56="",I56=""),"Revisar: datos incompletos",IF(OR(NOT(ISNUMBER(B56)),NOT(ISNUMBER(C56))),"Revisar: fecha u hora no válida",IF(I56="Anulado","Anulado: sin asignación activa",IF(J56="","Revisar: servicio no parametrizado",IF(OR(NOT(ISNUMBER(F56)),NOT(ISNUMBER(J56))),"Revisar: asiento o capacidad no numérica",IF(F56&gt;J56,"Revisar: asiento supera capacidad",IF(COUNTIFS($K$4:$K$103,K56,$I$4:$I$103,"&lt;&gt;Anulado")&gt;1,"Revisar: asiento duplicado",IF(COUNTIFS($B$4:$B$103,B56,$C$4:$C$103,C56,$D$4:$D$103,D56,$E$4:$E$103,E56,$I$4:$I$103,"&lt;&gt;Anulado")&gt;1,"Revisar: viajero duplicado en tramo","Correcto")))))))))</f>
        <v/>
      </c>
    </row>
    <row r="57" ht="30" customHeight="1">
      <c r="A57" s="14" t="n"/>
      <c r="B57" s="15" t="n"/>
      <c r="C57" s="26" t="n"/>
      <c r="D57" s="14" t="n"/>
      <c r="E57" s="14" t="n"/>
      <c r="F57" s="17" t="n"/>
      <c r="G57" s="21">
        <f>IF(D57="","",IFERROR(VLOOKUP(D57,'Parámetros'!$A$4:$C$103,3,FALSE),""))</f>
        <v/>
      </c>
      <c r="H57" s="14" t="n"/>
      <c r="I57" s="19" t="n"/>
      <c r="J57" s="22">
        <f>IF(D57="","",IFERROR(VLOOKUP(D57,'Parámetros'!$A$4:$C$103,2,FALSE),""))</f>
        <v/>
      </c>
      <c r="K57" s="21">
        <f>IF(OR(D57="",NOT(ISNUMBER(B57)),NOT(ISNUMBER(C57)),NOT(ISNUMBER(F57))),"",TEXT(B57,"yyyymmdd")&amp;"|"&amp;TEXT(C57,"hhmm")&amp;"|"&amp;D57&amp;"|"&amp;TEXT(F57,"0"))</f>
        <v/>
      </c>
      <c r="L57" s="21">
        <f>IF(COUNTA(A57:F57)+COUNTA(H57:I57)=0,"",IF(OR(A57="",B57="",C57="",D57="",E57="",F57="",H57="",I57=""),"Revisar: datos incompletos",IF(OR(NOT(ISNUMBER(B57)),NOT(ISNUMBER(C57))),"Revisar: fecha u hora no válida",IF(I57="Anulado","Anulado: sin asignación activa",IF(J57="","Revisar: servicio no parametrizado",IF(OR(NOT(ISNUMBER(F57)),NOT(ISNUMBER(J57))),"Revisar: asiento o capacidad no numérica",IF(F57&gt;J57,"Revisar: asiento supera capacidad",IF(COUNTIFS($K$4:$K$103,K57,$I$4:$I$103,"&lt;&gt;Anulado")&gt;1,"Revisar: asiento duplicado",IF(COUNTIFS($B$4:$B$103,B57,$C$4:$C$103,C57,$D$4:$D$103,D57,$E$4:$E$103,E57,$I$4:$I$103,"&lt;&gt;Anulado")&gt;1,"Revisar: viajero duplicado en tramo","Correcto")))))))))</f>
        <v/>
      </c>
    </row>
    <row r="58" ht="30" customHeight="1">
      <c r="A58" s="14" t="n"/>
      <c r="B58" s="15" t="n"/>
      <c r="C58" s="26" t="n"/>
      <c r="D58" s="14" t="n"/>
      <c r="E58" s="14" t="n"/>
      <c r="F58" s="17" t="n"/>
      <c r="G58" s="18">
        <f>IF(D58="","",IFERROR(VLOOKUP(D58,'Parámetros'!$A$4:$C$103,3,FALSE),""))</f>
        <v/>
      </c>
      <c r="H58" s="14" t="n"/>
      <c r="I58" s="19" t="n"/>
      <c r="J58" s="20">
        <f>IF(D58="","",IFERROR(VLOOKUP(D58,'Parámetros'!$A$4:$C$103,2,FALSE),""))</f>
        <v/>
      </c>
      <c r="K58" s="18">
        <f>IF(OR(D58="",NOT(ISNUMBER(B58)),NOT(ISNUMBER(C58)),NOT(ISNUMBER(F58))),"",TEXT(B58,"yyyymmdd")&amp;"|"&amp;TEXT(C58,"hhmm")&amp;"|"&amp;D58&amp;"|"&amp;TEXT(F58,"0"))</f>
        <v/>
      </c>
      <c r="L58" s="18">
        <f>IF(COUNTA(A58:F58)+COUNTA(H58:I58)=0,"",IF(OR(A58="",B58="",C58="",D58="",E58="",F58="",H58="",I58=""),"Revisar: datos incompletos",IF(OR(NOT(ISNUMBER(B58)),NOT(ISNUMBER(C58))),"Revisar: fecha u hora no válida",IF(I58="Anulado","Anulado: sin asignación activa",IF(J58="","Revisar: servicio no parametrizado",IF(OR(NOT(ISNUMBER(F58)),NOT(ISNUMBER(J58))),"Revisar: asiento o capacidad no numérica",IF(F58&gt;J58,"Revisar: asiento supera capacidad",IF(COUNTIFS($K$4:$K$103,K58,$I$4:$I$103,"&lt;&gt;Anulado")&gt;1,"Revisar: asiento duplicado",IF(COUNTIFS($B$4:$B$103,B58,$C$4:$C$103,C58,$D$4:$D$103,D58,$E$4:$E$103,E58,$I$4:$I$103,"&lt;&gt;Anulado")&gt;1,"Revisar: viajero duplicado en tramo","Correcto")))))))))</f>
        <v/>
      </c>
    </row>
    <row r="59" ht="30" customHeight="1">
      <c r="A59" s="14" t="n"/>
      <c r="B59" s="15" t="n"/>
      <c r="C59" s="26" t="n"/>
      <c r="D59" s="14" t="n"/>
      <c r="E59" s="14" t="n"/>
      <c r="F59" s="17" t="n"/>
      <c r="G59" s="21">
        <f>IF(D59="","",IFERROR(VLOOKUP(D59,'Parámetros'!$A$4:$C$103,3,FALSE),""))</f>
        <v/>
      </c>
      <c r="H59" s="14" t="n"/>
      <c r="I59" s="19" t="n"/>
      <c r="J59" s="22">
        <f>IF(D59="","",IFERROR(VLOOKUP(D59,'Parámetros'!$A$4:$C$103,2,FALSE),""))</f>
        <v/>
      </c>
      <c r="K59" s="21">
        <f>IF(OR(D59="",NOT(ISNUMBER(B59)),NOT(ISNUMBER(C59)),NOT(ISNUMBER(F59))),"",TEXT(B59,"yyyymmdd")&amp;"|"&amp;TEXT(C59,"hhmm")&amp;"|"&amp;D59&amp;"|"&amp;TEXT(F59,"0"))</f>
        <v/>
      </c>
      <c r="L59" s="21">
        <f>IF(COUNTA(A59:F59)+COUNTA(H59:I59)=0,"",IF(OR(A59="",B59="",C59="",D59="",E59="",F59="",H59="",I59=""),"Revisar: datos incompletos",IF(OR(NOT(ISNUMBER(B59)),NOT(ISNUMBER(C59))),"Revisar: fecha u hora no válida",IF(I59="Anulado","Anulado: sin asignación activa",IF(J59="","Revisar: servicio no parametrizado",IF(OR(NOT(ISNUMBER(F59)),NOT(ISNUMBER(J59))),"Revisar: asiento o capacidad no numérica",IF(F59&gt;J59,"Revisar: asiento supera capacidad",IF(COUNTIFS($K$4:$K$103,K59,$I$4:$I$103,"&lt;&gt;Anulado")&gt;1,"Revisar: asiento duplicado",IF(COUNTIFS($B$4:$B$103,B59,$C$4:$C$103,C59,$D$4:$D$103,D59,$E$4:$E$103,E59,$I$4:$I$103,"&lt;&gt;Anulado")&gt;1,"Revisar: viajero duplicado en tramo","Correcto")))))))))</f>
        <v/>
      </c>
    </row>
    <row r="60" ht="30" customHeight="1">
      <c r="A60" s="14" t="n"/>
      <c r="B60" s="15" t="n"/>
      <c r="C60" s="26" t="n"/>
      <c r="D60" s="14" t="n"/>
      <c r="E60" s="14" t="n"/>
      <c r="F60" s="17" t="n"/>
      <c r="G60" s="18">
        <f>IF(D60="","",IFERROR(VLOOKUP(D60,'Parámetros'!$A$4:$C$103,3,FALSE),""))</f>
        <v/>
      </c>
      <c r="H60" s="14" t="n"/>
      <c r="I60" s="19" t="n"/>
      <c r="J60" s="20">
        <f>IF(D60="","",IFERROR(VLOOKUP(D60,'Parámetros'!$A$4:$C$103,2,FALSE),""))</f>
        <v/>
      </c>
      <c r="K60" s="18">
        <f>IF(OR(D60="",NOT(ISNUMBER(B60)),NOT(ISNUMBER(C60)),NOT(ISNUMBER(F60))),"",TEXT(B60,"yyyymmdd")&amp;"|"&amp;TEXT(C60,"hhmm")&amp;"|"&amp;D60&amp;"|"&amp;TEXT(F60,"0"))</f>
        <v/>
      </c>
      <c r="L60" s="18">
        <f>IF(COUNTA(A60:F60)+COUNTA(H60:I60)=0,"",IF(OR(A60="",B60="",C60="",D60="",E60="",F60="",H60="",I60=""),"Revisar: datos incompletos",IF(OR(NOT(ISNUMBER(B60)),NOT(ISNUMBER(C60))),"Revisar: fecha u hora no válida",IF(I60="Anulado","Anulado: sin asignación activa",IF(J60="","Revisar: servicio no parametrizado",IF(OR(NOT(ISNUMBER(F60)),NOT(ISNUMBER(J60))),"Revisar: asiento o capacidad no numérica",IF(F60&gt;J60,"Revisar: asiento supera capacidad",IF(COUNTIFS($K$4:$K$103,K60,$I$4:$I$103,"&lt;&gt;Anulado")&gt;1,"Revisar: asiento duplicado",IF(COUNTIFS($B$4:$B$103,B60,$C$4:$C$103,C60,$D$4:$D$103,D60,$E$4:$E$103,E60,$I$4:$I$103,"&lt;&gt;Anulado")&gt;1,"Revisar: viajero duplicado en tramo","Correcto")))))))))</f>
        <v/>
      </c>
    </row>
    <row r="61" ht="30" customHeight="1">
      <c r="A61" s="14" t="n"/>
      <c r="B61" s="15" t="n"/>
      <c r="C61" s="26" t="n"/>
      <c r="D61" s="14" t="n"/>
      <c r="E61" s="14" t="n"/>
      <c r="F61" s="17" t="n"/>
      <c r="G61" s="21">
        <f>IF(D61="","",IFERROR(VLOOKUP(D61,'Parámetros'!$A$4:$C$103,3,FALSE),""))</f>
        <v/>
      </c>
      <c r="H61" s="14" t="n"/>
      <c r="I61" s="19" t="n"/>
      <c r="J61" s="22">
        <f>IF(D61="","",IFERROR(VLOOKUP(D61,'Parámetros'!$A$4:$C$103,2,FALSE),""))</f>
        <v/>
      </c>
      <c r="K61" s="21">
        <f>IF(OR(D61="",NOT(ISNUMBER(B61)),NOT(ISNUMBER(C61)),NOT(ISNUMBER(F61))),"",TEXT(B61,"yyyymmdd")&amp;"|"&amp;TEXT(C61,"hhmm")&amp;"|"&amp;D61&amp;"|"&amp;TEXT(F61,"0"))</f>
        <v/>
      </c>
      <c r="L61" s="21">
        <f>IF(COUNTA(A61:F61)+COUNTA(H61:I61)=0,"",IF(OR(A61="",B61="",C61="",D61="",E61="",F61="",H61="",I61=""),"Revisar: datos incompletos",IF(OR(NOT(ISNUMBER(B61)),NOT(ISNUMBER(C61))),"Revisar: fecha u hora no válida",IF(I61="Anulado","Anulado: sin asignación activa",IF(J61="","Revisar: servicio no parametrizado",IF(OR(NOT(ISNUMBER(F61)),NOT(ISNUMBER(J61))),"Revisar: asiento o capacidad no numérica",IF(F61&gt;J61,"Revisar: asiento supera capacidad",IF(COUNTIFS($K$4:$K$103,K61,$I$4:$I$103,"&lt;&gt;Anulado")&gt;1,"Revisar: asiento duplicado",IF(COUNTIFS($B$4:$B$103,B61,$C$4:$C$103,C61,$D$4:$D$103,D61,$E$4:$E$103,E61,$I$4:$I$103,"&lt;&gt;Anulado")&gt;1,"Revisar: viajero duplicado en tramo","Correcto")))))))))</f>
        <v/>
      </c>
    </row>
    <row r="62" ht="30" customHeight="1">
      <c r="A62" s="14" t="n"/>
      <c r="B62" s="15" t="n"/>
      <c r="C62" s="26" t="n"/>
      <c r="D62" s="14" t="n"/>
      <c r="E62" s="14" t="n"/>
      <c r="F62" s="17" t="n"/>
      <c r="G62" s="18">
        <f>IF(D62="","",IFERROR(VLOOKUP(D62,'Parámetros'!$A$4:$C$103,3,FALSE),""))</f>
        <v/>
      </c>
      <c r="H62" s="14" t="n"/>
      <c r="I62" s="19" t="n"/>
      <c r="J62" s="20">
        <f>IF(D62="","",IFERROR(VLOOKUP(D62,'Parámetros'!$A$4:$C$103,2,FALSE),""))</f>
        <v/>
      </c>
      <c r="K62" s="18">
        <f>IF(OR(D62="",NOT(ISNUMBER(B62)),NOT(ISNUMBER(C62)),NOT(ISNUMBER(F62))),"",TEXT(B62,"yyyymmdd")&amp;"|"&amp;TEXT(C62,"hhmm")&amp;"|"&amp;D62&amp;"|"&amp;TEXT(F62,"0"))</f>
        <v/>
      </c>
      <c r="L62" s="18">
        <f>IF(COUNTA(A62:F62)+COUNTA(H62:I62)=0,"",IF(OR(A62="",B62="",C62="",D62="",E62="",F62="",H62="",I62=""),"Revisar: datos incompletos",IF(OR(NOT(ISNUMBER(B62)),NOT(ISNUMBER(C62))),"Revisar: fecha u hora no válida",IF(I62="Anulado","Anulado: sin asignación activa",IF(J62="","Revisar: servicio no parametrizado",IF(OR(NOT(ISNUMBER(F62)),NOT(ISNUMBER(J62))),"Revisar: asiento o capacidad no numérica",IF(F62&gt;J62,"Revisar: asiento supera capacidad",IF(COUNTIFS($K$4:$K$103,K62,$I$4:$I$103,"&lt;&gt;Anulado")&gt;1,"Revisar: asiento duplicado",IF(COUNTIFS($B$4:$B$103,B62,$C$4:$C$103,C62,$D$4:$D$103,D62,$E$4:$E$103,E62,$I$4:$I$103,"&lt;&gt;Anulado")&gt;1,"Revisar: viajero duplicado en tramo","Correcto")))))))))</f>
        <v/>
      </c>
    </row>
    <row r="63" ht="30" customHeight="1">
      <c r="A63" s="14" t="n"/>
      <c r="B63" s="15" t="n"/>
      <c r="C63" s="26" t="n"/>
      <c r="D63" s="14" t="n"/>
      <c r="E63" s="14" t="n"/>
      <c r="F63" s="17" t="n"/>
      <c r="G63" s="21">
        <f>IF(D63="","",IFERROR(VLOOKUP(D63,'Parámetros'!$A$4:$C$103,3,FALSE),""))</f>
        <v/>
      </c>
      <c r="H63" s="14" t="n"/>
      <c r="I63" s="19" t="n"/>
      <c r="J63" s="22">
        <f>IF(D63="","",IFERROR(VLOOKUP(D63,'Parámetros'!$A$4:$C$103,2,FALSE),""))</f>
        <v/>
      </c>
      <c r="K63" s="21">
        <f>IF(OR(D63="",NOT(ISNUMBER(B63)),NOT(ISNUMBER(C63)),NOT(ISNUMBER(F63))),"",TEXT(B63,"yyyymmdd")&amp;"|"&amp;TEXT(C63,"hhmm")&amp;"|"&amp;D63&amp;"|"&amp;TEXT(F63,"0"))</f>
        <v/>
      </c>
      <c r="L63" s="21">
        <f>IF(COUNTA(A63:F63)+COUNTA(H63:I63)=0,"",IF(OR(A63="",B63="",C63="",D63="",E63="",F63="",H63="",I63=""),"Revisar: datos incompletos",IF(OR(NOT(ISNUMBER(B63)),NOT(ISNUMBER(C63))),"Revisar: fecha u hora no válida",IF(I63="Anulado","Anulado: sin asignación activa",IF(J63="","Revisar: servicio no parametrizado",IF(OR(NOT(ISNUMBER(F63)),NOT(ISNUMBER(J63))),"Revisar: asiento o capacidad no numérica",IF(F63&gt;J63,"Revisar: asiento supera capacidad",IF(COUNTIFS($K$4:$K$103,K63,$I$4:$I$103,"&lt;&gt;Anulado")&gt;1,"Revisar: asiento duplicado",IF(COUNTIFS($B$4:$B$103,B63,$C$4:$C$103,C63,$D$4:$D$103,D63,$E$4:$E$103,E63,$I$4:$I$103,"&lt;&gt;Anulado")&gt;1,"Revisar: viajero duplicado en tramo","Correcto")))))))))</f>
        <v/>
      </c>
    </row>
    <row r="64" ht="30" customHeight="1">
      <c r="A64" s="14" t="n"/>
      <c r="B64" s="15" t="n"/>
      <c r="C64" s="26" t="n"/>
      <c r="D64" s="14" t="n"/>
      <c r="E64" s="14" t="n"/>
      <c r="F64" s="17" t="n"/>
      <c r="G64" s="18">
        <f>IF(D64="","",IFERROR(VLOOKUP(D64,'Parámetros'!$A$4:$C$103,3,FALSE),""))</f>
        <v/>
      </c>
      <c r="H64" s="14" t="n"/>
      <c r="I64" s="19" t="n"/>
      <c r="J64" s="20">
        <f>IF(D64="","",IFERROR(VLOOKUP(D64,'Parámetros'!$A$4:$C$103,2,FALSE),""))</f>
        <v/>
      </c>
      <c r="K64" s="18">
        <f>IF(OR(D64="",NOT(ISNUMBER(B64)),NOT(ISNUMBER(C64)),NOT(ISNUMBER(F64))),"",TEXT(B64,"yyyymmdd")&amp;"|"&amp;TEXT(C64,"hhmm")&amp;"|"&amp;D64&amp;"|"&amp;TEXT(F64,"0"))</f>
        <v/>
      </c>
      <c r="L64" s="18">
        <f>IF(COUNTA(A64:F64)+COUNTA(H64:I64)=0,"",IF(OR(A64="",B64="",C64="",D64="",E64="",F64="",H64="",I64=""),"Revisar: datos incompletos",IF(OR(NOT(ISNUMBER(B64)),NOT(ISNUMBER(C64))),"Revisar: fecha u hora no válida",IF(I64="Anulado","Anulado: sin asignación activa",IF(J64="","Revisar: servicio no parametrizado",IF(OR(NOT(ISNUMBER(F64)),NOT(ISNUMBER(J64))),"Revisar: asiento o capacidad no numérica",IF(F64&gt;J64,"Revisar: asiento supera capacidad",IF(COUNTIFS($K$4:$K$103,K64,$I$4:$I$103,"&lt;&gt;Anulado")&gt;1,"Revisar: asiento duplicado",IF(COUNTIFS($B$4:$B$103,B64,$C$4:$C$103,C64,$D$4:$D$103,D64,$E$4:$E$103,E64,$I$4:$I$103,"&lt;&gt;Anulado")&gt;1,"Revisar: viajero duplicado en tramo","Correcto")))))))))</f>
        <v/>
      </c>
    </row>
    <row r="65" ht="30" customHeight="1">
      <c r="A65" s="14" t="n"/>
      <c r="B65" s="15" t="n"/>
      <c r="C65" s="26" t="n"/>
      <c r="D65" s="14" t="n"/>
      <c r="E65" s="14" t="n"/>
      <c r="F65" s="17" t="n"/>
      <c r="G65" s="21">
        <f>IF(D65="","",IFERROR(VLOOKUP(D65,'Parámetros'!$A$4:$C$103,3,FALSE),""))</f>
        <v/>
      </c>
      <c r="H65" s="14" t="n"/>
      <c r="I65" s="19" t="n"/>
      <c r="J65" s="22">
        <f>IF(D65="","",IFERROR(VLOOKUP(D65,'Parámetros'!$A$4:$C$103,2,FALSE),""))</f>
        <v/>
      </c>
      <c r="K65" s="21">
        <f>IF(OR(D65="",NOT(ISNUMBER(B65)),NOT(ISNUMBER(C65)),NOT(ISNUMBER(F65))),"",TEXT(B65,"yyyymmdd")&amp;"|"&amp;TEXT(C65,"hhmm")&amp;"|"&amp;D65&amp;"|"&amp;TEXT(F65,"0"))</f>
        <v/>
      </c>
      <c r="L65" s="21">
        <f>IF(COUNTA(A65:F65)+COUNTA(H65:I65)=0,"",IF(OR(A65="",B65="",C65="",D65="",E65="",F65="",H65="",I65=""),"Revisar: datos incompletos",IF(OR(NOT(ISNUMBER(B65)),NOT(ISNUMBER(C65))),"Revisar: fecha u hora no válida",IF(I65="Anulado","Anulado: sin asignación activa",IF(J65="","Revisar: servicio no parametrizado",IF(OR(NOT(ISNUMBER(F65)),NOT(ISNUMBER(J65))),"Revisar: asiento o capacidad no numérica",IF(F65&gt;J65,"Revisar: asiento supera capacidad",IF(COUNTIFS($K$4:$K$103,K65,$I$4:$I$103,"&lt;&gt;Anulado")&gt;1,"Revisar: asiento duplicado",IF(COUNTIFS($B$4:$B$103,B65,$C$4:$C$103,C65,$D$4:$D$103,D65,$E$4:$E$103,E65,$I$4:$I$103,"&lt;&gt;Anulado")&gt;1,"Revisar: viajero duplicado en tramo","Correcto")))))))))</f>
        <v/>
      </c>
    </row>
    <row r="66" ht="30" customHeight="1">
      <c r="A66" s="14" t="n"/>
      <c r="B66" s="15" t="n"/>
      <c r="C66" s="26" t="n"/>
      <c r="D66" s="14" t="n"/>
      <c r="E66" s="14" t="n"/>
      <c r="F66" s="17" t="n"/>
      <c r="G66" s="18">
        <f>IF(D66="","",IFERROR(VLOOKUP(D66,'Parámetros'!$A$4:$C$103,3,FALSE),""))</f>
        <v/>
      </c>
      <c r="H66" s="14" t="n"/>
      <c r="I66" s="19" t="n"/>
      <c r="J66" s="20">
        <f>IF(D66="","",IFERROR(VLOOKUP(D66,'Parámetros'!$A$4:$C$103,2,FALSE),""))</f>
        <v/>
      </c>
      <c r="K66" s="18">
        <f>IF(OR(D66="",NOT(ISNUMBER(B66)),NOT(ISNUMBER(C66)),NOT(ISNUMBER(F66))),"",TEXT(B66,"yyyymmdd")&amp;"|"&amp;TEXT(C66,"hhmm")&amp;"|"&amp;D66&amp;"|"&amp;TEXT(F66,"0"))</f>
        <v/>
      </c>
      <c r="L66" s="18">
        <f>IF(COUNTA(A66:F66)+COUNTA(H66:I66)=0,"",IF(OR(A66="",B66="",C66="",D66="",E66="",F66="",H66="",I66=""),"Revisar: datos incompletos",IF(OR(NOT(ISNUMBER(B66)),NOT(ISNUMBER(C66))),"Revisar: fecha u hora no válida",IF(I66="Anulado","Anulado: sin asignación activa",IF(J66="","Revisar: servicio no parametrizado",IF(OR(NOT(ISNUMBER(F66)),NOT(ISNUMBER(J66))),"Revisar: asiento o capacidad no numérica",IF(F66&gt;J66,"Revisar: asiento supera capacidad",IF(COUNTIFS($K$4:$K$103,K66,$I$4:$I$103,"&lt;&gt;Anulado")&gt;1,"Revisar: asiento duplicado",IF(COUNTIFS($B$4:$B$103,B66,$C$4:$C$103,C66,$D$4:$D$103,D66,$E$4:$E$103,E66,$I$4:$I$103,"&lt;&gt;Anulado")&gt;1,"Revisar: viajero duplicado en tramo","Correcto")))))))))</f>
        <v/>
      </c>
    </row>
    <row r="67" ht="30" customHeight="1">
      <c r="A67" s="14" t="n"/>
      <c r="B67" s="15" t="n"/>
      <c r="C67" s="26" t="n"/>
      <c r="D67" s="14" t="n"/>
      <c r="E67" s="14" t="n"/>
      <c r="F67" s="17" t="n"/>
      <c r="G67" s="21">
        <f>IF(D67="","",IFERROR(VLOOKUP(D67,'Parámetros'!$A$4:$C$103,3,FALSE),""))</f>
        <v/>
      </c>
      <c r="H67" s="14" t="n"/>
      <c r="I67" s="19" t="n"/>
      <c r="J67" s="22">
        <f>IF(D67="","",IFERROR(VLOOKUP(D67,'Parámetros'!$A$4:$C$103,2,FALSE),""))</f>
        <v/>
      </c>
      <c r="K67" s="21">
        <f>IF(OR(D67="",NOT(ISNUMBER(B67)),NOT(ISNUMBER(C67)),NOT(ISNUMBER(F67))),"",TEXT(B67,"yyyymmdd")&amp;"|"&amp;TEXT(C67,"hhmm")&amp;"|"&amp;D67&amp;"|"&amp;TEXT(F67,"0"))</f>
        <v/>
      </c>
      <c r="L67" s="21">
        <f>IF(COUNTA(A67:F67)+COUNTA(H67:I67)=0,"",IF(OR(A67="",B67="",C67="",D67="",E67="",F67="",H67="",I67=""),"Revisar: datos incompletos",IF(OR(NOT(ISNUMBER(B67)),NOT(ISNUMBER(C67))),"Revisar: fecha u hora no válida",IF(I67="Anulado","Anulado: sin asignación activa",IF(J67="","Revisar: servicio no parametrizado",IF(OR(NOT(ISNUMBER(F67)),NOT(ISNUMBER(J67))),"Revisar: asiento o capacidad no numérica",IF(F67&gt;J67,"Revisar: asiento supera capacidad",IF(COUNTIFS($K$4:$K$103,K67,$I$4:$I$103,"&lt;&gt;Anulado")&gt;1,"Revisar: asiento duplicado",IF(COUNTIFS($B$4:$B$103,B67,$C$4:$C$103,C67,$D$4:$D$103,D67,$E$4:$E$103,E67,$I$4:$I$103,"&lt;&gt;Anulado")&gt;1,"Revisar: viajero duplicado en tramo","Correcto")))))))))</f>
        <v/>
      </c>
    </row>
    <row r="68" ht="30" customHeight="1">
      <c r="A68" s="14" t="n"/>
      <c r="B68" s="15" t="n"/>
      <c r="C68" s="26" t="n"/>
      <c r="D68" s="14" t="n"/>
      <c r="E68" s="14" t="n"/>
      <c r="F68" s="17" t="n"/>
      <c r="G68" s="18">
        <f>IF(D68="","",IFERROR(VLOOKUP(D68,'Parámetros'!$A$4:$C$103,3,FALSE),""))</f>
        <v/>
      </c>
      <c r="H68" s="14" t="n"/>
      <c r="I68" s="19" t="n"/>
      <c r="J68" s="20">
        <f>IF(D68="","",IFERROR(VLOOKUP(D68,'Parámetros'!$A$4:$C$103,2,FALSE),""))</f>
        <v/>
      </c>
      <c r="K68" s="18">
        <f>IF(OR(D68="",NOT(ISNUMBER(B68)),NOT(ISNUMBER(C68)),NOT(ISNUMBER(F68))),"",TEXT(B68,"yyyymmdd")&amp;"|"&amp;TEXT(C68,"hhmm")&amp;"|"&amp;D68&amp;"|"&amp;TEXT(F68,"0"))</f>
        <v/>
      </c>
      <c r="L68" s="18">
        <f>IF(COUNTA(A68:F68)+COUNTA(H68:I68)=0,"",IF(OR(A68="",B68="",C68="",D68="",E68="",F68="",H68="",I68=""),"Revisar: datos incompletos",IF(OR(NOT(ISNUMBER(B68)),NOT(ISNUMBER(C68))),"Revisar: fecha u hora no válida",IF(I68="Anulado","Anulado: sin asignación activa",IF(J68="","Revisar: servicio no parametrizado",IF(OR(NOT(ISNUMBER(F68)),NOT(ISNUMBER(J68))),"Revisar: asiento o capacidad no numérica",IF(F68&gt;J68,"Revisar: asiento supera capacidad",IF(COUNTIFS($K$4:$K$103,K68,$I$4:$I$103,"&lt;&gt;Anulado")&gt;1,"Revisar: asiento duplicado",IF(COUNTIFS($B$4:$B$103,B68,$C$4:$C$103,C68,$D$4:$D$103,D68,$E$4:$E$103,E68,$I$4:$I$103,"&lt;&gt;Anulado")&gt;1,"Revisar: viajero duplicado en tramo","Correcto")))))))))</f>
        <v/>
      </c>
    </row>
    <row r="69" ht="30" customHeight="1">
      <c r="A69" s="14" t="n"/>
      <c r="B69" s="15" t="n"/>
      <c r="C69" s="26" t="n"/>
      <c r="D69" s="14" t="n"/>
      <c r="E69" s="14" t="n"/>
      <c r="F69" s="17" t="n"/>
      <c r="G69" s="21">
        <f>IF(D69="","",IFERROR(VLOOKUP(D69,'Parámetros'!$A$4:$C$103,3,FALSE),""))</f>
        <v/>
      </c>
      <c r="H69" s="14" t="n"/>
      <c r="I69" s="19" t="n"/>
      <c r="J69" s="22">
        <f>IF(D69="","",IFERROR(VLOOKUP(D69,'Parámetros'!$A$4:$C$103,2,FALSE),""))</f>
        <v/>
      </c>
      <c r="K69" s="21">
        <f>IF(OR(D69="",NOT(ISNUMBER(B69)),NOT(ISNUMBER(C69)),NOT(ISNUMBER(F69))),"",TEXT(B69,"yyyymmdd")&amp;"|"&amp;TEXT(C69,"hhmm")&amp;"|"&amp;D69&amp;"|"&amp;TEXT(F69,"0"))</f>
        <v/>
      </c>
      <c r="L69" s="21">
        <f>IF(COUNTA(A69:F69)+COUNTA(H69:I69)=0,"",IF(OR(A69="",B69="",C69="",D69="",E69="",F69="",H69="",I69=""),"Revisar: datos incompletos",IF(OR(NOT(ISNUMBER(B69)),NOT(ISNUMBER(C69))),"Revisar: fecha u hora no válida",IF(I69="Anulado","Anulado: sin asignación activa",IF(J69="","Revisar: servicio no parametrizado",IF(OR(NOT(ISNUMBER(F69)),NOT(ISNUMBER(J69))),"Revisar: asiento o capacidad no numérica",IF(F69&gt;J69,"Revisar: asiento supera capacidad",IF(COUNTIFS($K$4:$K$103,K69,$I$4:$I$103,"&lt;&gt;Anulado")&gt;1,"Revisar: asiento duplicado",IF(COUNTIFS($B$4:$B$103,B69,$C$4:$C$103,C69,$D$4:$D$103,D69,$E$4:$E$103,E69,$I$4:$I$103,"&lt;&gt;Anulado")&gt;1,"Revisar: viajero duplicado en tramo","Correcto")))))))))</f>
        <v/>
      </c>
    </row>
    <row r="70" ht="30" customHeight="1">
      <c r="A70" s="14" t="n"/>
      <c r="B70" s="15" t="n"/>
      <c r="C70" s="26" t="n"/>
      <c r="D70" s="14" t="n"/>
      <c r="E70" s="14" t="n"/>
      <c r="F70" s="17" t="n"/>
      <c r="G70" s="18">
        <f>IF(D70="","",IFERROR(VLOOKUP(D70,'Parámetros'!$A$4:$C$103,3,FALSE),""))</f>
        <v/>
      </c>
      <c r="H70" s="14" t="n"/>
      <c r="I70" s="19" t="n"/>
      <c r="J70" s="20">
        <f>IF(D70="","",IFERROR(VLOOKUP(D70,'Parámetros'!$A$4:$C$103,2,FALSE),""))</f>
        <v/>
      </c>
      <c r="K70" s="18">
        <f>IF(OR(D70="",NOT(ISNUMBER(B70)),NOT(ISNUMBER(C70)),NOT(ISNUMBER(F70))),"",TEXT(B70,"yyyymmdd")&amp;"|"&amp;TEXT(C70,"hhmm")&amp;"|"&amp;D70&amp;"|"&amp;TEXT(F70,"0"))</f>
        <v/>
      </c>
      <c r="L70" s="18">
        <f>IF(COUNTA(A70:F70)+COUNTA(H70:I70)=0,"",IF(OR(A70="",B70="",C70="",D70="",E70="",F70="",H70="",I70=""),"Revisar: datos incompletos",IF(OR(NOT(ISNUMBER(B70)),NOT(ISNUMBER(C70))),"Revisar: fecha u hora no válida",IF(I70="Anulado","Anulado: sin asignación activa",IF(J70="","Revisar: servicio no parametrizado",IF(OR(NOT(ISNUMBER(F70)),NOT(ISNUMBER(J70))),"Revisar: asiento o capacidad no numérica",IF(F70&gt;J70,"Revisar: asiento supera capacidad",IF(COUNTIFS($K$4:$K$103,K70,$I$4:$I$103,"&lt;&gt;Anulado")&gt;1,"Revisar: asiento duplicado",IF(COUNTIFS($B$4:$B$103,B70,$C$4:$C$103,C70,$D$4:$D$103,D70,$E$4:$E$103,E70,$I$4:$I$103,"&lt;&gt;Anulado")&gt;1,"Revisar: viajero duplicado en tramo","Correcto")))))))))</f>
        <v/>
      </c>
    </row>
    <row r="71" ht="30" customHeight="1">
      <c r="A71" s="14" t="n"/>
      <c r="B71" s="15" t="n"/>
      <c r="C71" s="26" t="n"/>
      <c r="D71" s="14" t="n"/>
      <c r="E71" s="14" t="n"/>
      <c r="F71" s="17" t="n"/>
      <c r="G71" s="21">
        <f>IF(D71="","",IFERROR(VLOOKUP(D71,'Parámetros'!$A$4:$C$103,3,FALSE),""))</f>
        <v/>
      </c>
      <c r="H71" s="14" t="n"/>
      <c r="I71" s="19" t="n"/>
      <c r="J71" s="22">
        <f>IF(D71="","",IFERROR(VLOOKUP(D71,'Parámetros'!$A$4:$C$103,2,FALSE),""))</f>
        <v/>
      </c>
      <c r="K71" s="21">
        <f>IF(OR(D71="",NOT(ISNUMBER(B71)),NOT(ISNUMBER(C71)),NOT(ISNUMBER(F71))),"",TEXT(B71,"yyyymmdd")&amp;"|"&amp;TEXT(C71,"hhmm")&amp;"|"&amp;D71&amp;"|"&amp;TEXT(F71,"0"))</f>
        <v/>
      </c>
      <c r="L71" s="21">
        <f>IF(COUNTA(A71:F71)+COUNTA(H71:I71)=0,"",IF(OR(A71="",B71="",C71="",D71="",E71="",F71="",H71="",I71=""),"Revisar: datos incompletos",IF(OR(NOT(ISNUMBER(B71)),NOT(ISNUMBER(C71))),"Revisar: fecha u hora no válida",IF(I71="Anulado","Anulado: sin asignación activa",IF(J71="","Revisar: servicio no parametrizado",IF(OR(NOT(ISNUMBER(F71)),NOT(ISNUMBER(J71))),"Revisar: asiento o capacidad no numérica",IF(F71&gt;J71,"Revisar: asiento supera capacidad",IF(COUNTIFS($K$4:$K$103,K71,$I$4:$I$103,"&lt;&gt;Anulado")&gt;1,"Revisar: asiento duplicado",IF(COUNTIFS($B$4:$B$103,B71,$C$4:$C$103,C71,$D$4:$D$103,D71,$E$4:$E$103,E71,$I$4:$I$103,"&lt;&gt;Anulado")&gt;1,"Revisar: viajero duplicado en tramo","Correcto")))))))))</f>
        <v/>
      </c>
    </row>
    <row r="72" ht="30" customHeight="1">
      <c r="A72" s="14" t="n"/>
      <c r="B72" s="15" t="n"/>
      <c r="C72" s="26" t="n"/>
      <c r="D72" s="14" t="n"/>
      <c r="E72" s="14" t="n"/>
      <c r="F72" s="17" t="n"/>
      <c r="G72" s="18">
        <f>IF(D72="","",IFERROR(VLOOKUP(D72,'Parámetros'!$A$4:$C$103,3,FALSE),""))</f>
        <v/>
      </c>
      <c r="H72" s="14" t="n"/>
      <c r="I72" s="19" t="n"/>
      <c r="J72" s="20">
        <f>IF(D72="","",IFERROR(VLOOKUP(D72,'Parámetros'!$A$4:$C$103,2,FALSE),""))</f>
        <v/>
      </c>
      <c r="K72" s="18">
        <f>IF(OR(D72="",NOT(ISNUMBER(B72)),NOT(ISNUMBER(C72)),NOT(ISNUMBER(F72))),"",TEXT(B72,"yyyymmdd")&amp;"|"&amp;TEXT(C72,"hhmm")&amp;"|"&amp;D72&amp;"|"&amp;TEXT(F72,"0"))</f>
        <v/>
      </c>
      <c r="L72" s="18">
        <f>IF(COUNTA(A72:F72)+COUNTA(H72:I72)=0,"",IF(OR(A72="",B72="",C72="",D72="",E72="",F72="",H72="",I72=""),"Revisar: datos incompletos",IF(OR(NOT(ISNUMBER(B72)),NOT(ISNUMBER(C72))),"Revisar: fecha u hora no válida",IF(I72="Anulado","Anulado: sin asignación activa",IF(J72="","Revisar: servicio no parametrizado",IF(OR(NOT(ISNUMBER(F72)),NOT(ISNUMBER(J72))),"Revisar: asiento o capacidad no numérica",IF(F72&gt;J72,"Revisar: asiento supera capacidad",IF(COUNTIFS($K$4:$K$103,K72,$I$4:$I$103,"&lt;&gt;Anulado")&gt;1,"Revisar: asiento duplicado",IF(COUNTIFS($B$4:$B$103,B72,$C$4:$C$103,C72,$D$4:$D$103,D72,$E$4:$E$103,E72,$I$4:$I$103,"&lt;&gt;Anulado")&gt;1,"Revisar: viajero duplicado en tramo","Correcto")))))))))</f>
        <v/>
      </c>
    </row>
    <row r="73" ht="30" customHeight="1">
      <c r="A73" s="14" t="n"/>
      <c r="B73" s="15" t="n"/>
      <c r="C73" s="26" t="n"/>
      <c r="D73" s="14" t="n"/>
      <c r="E73" s="14" t="n"/>
      <c r="F73" s="17" t="n"/>
      <c r="G73" s="21">
        <f>IF(D73="","",IFERROR(VLOOKUP(D73,'Parámetros'!$A$4:$C$103,3,FALSE),""))</f>
        <v/>
      </c>
      <c r="H73" s="14" t="n"/>
      <c r="I73" s="19" t="n"/>
      <c r="J73" s="22">
        <f>IF(D73="","",IFERROR(VLOOKUP(D73,'Parámetros'!$A$4:$C$103,2,FALSE),""))</f>
        <v/>
      </c>
      <c r="K73" s="21">
        <f>IF(OR(D73="",NOT(ISNUMBER(B73)),NOT(ISNUMBER(C73)),NOT(ISNUMBER(F73))),"",TEXT(B73,"yyyymmdd")&amp;"|"&amp;TEXT(C73,"hhmm")&amp;"|"&amp;D73&amp;"|"&amp;TEXT(F73,"0"))</f>
        <v/>
      </c>
      <c r="L73" s="21">
        <f>IF(COUNTA(A73:F73)+COUNTA(H73:I73)=0,"",IF(OR(A73="",B73="",C73="",D73="",E73="",F73="",H73="",I73=""),"Revisar: datos incompletos",IF(OR(NOT(ISNUMBER(B73)),NOT(ISNUMBER(C73))),"Revisar: fecha u hora no válida",IF(I73="Anulado","Anulado: sin asignación activa",IF(J73="","Revisar: servicio no parametrizado",IF(OR(NOT(ISNUMBER(F73)),NOT(ISNUMBER(J73))),"Revisar: asiento o capacidad no numérica",IF(F73&gt;J73,"Revisar: asiento supera capacidad",IF(COUNTIFS($K$4:$K$103,K73,$I$4:$I$103,"&lt;&gt;Anulado")&gt;1,"Revisar: asiento duplicado",IF(COUNTIFS($B$4:$B$103,B73,$C$4:$C$103,C73,$D$4:$D$103,D73,$E$4:$E$103,E73,$I$4:$I$103,"&lt;&gt;Anulado")&gt;1,"Revisar: viajero duplicado en tramo","Correcto")))))))))</f>
        <v/>
      </c>
    </row>
    <row r="74" ht="30" customHeight="1">
      <c r="A74" s="14" t="n"/>
      <c r="B74" s="15" t="n"/>
      <c r="C74" s="26" t="n"/>
      <c r="D74" s="14" t="n"/>
      <c r="E74" s="14" t="n"/>
      <c r="F74" s="17" t="n"/>
      <c r="G74" s="18">
        <f>IF(D74="","",IFERROR(VLOOKUP(D74,'Parámetros'!$A$4:$C$103,3,FALSE),""))</f>
        <v/>
      </c>
      <c r="H74" s="14" t="n"/>
      <c r="I74" s="19" t="n"/>
      <c r="J74" s="20">
        <f>IF(D74="","",IFERROR(VLOOKUP(D74,'Parámetros'!$A$4:$C$103,2,FALSE),""))</f>
        <v/>
      </c>
      <c r="K74" s="18">
        <f>IF(OR(D74="",NOT(ISNUMBER(B74)),NOT(ISNUMBER(C74)),NOT(ISNUMBER(F74))),"",TEXT(B74,"yyyymmdd")&amp;"|"&amp;TEXT(C74,"hhmm")&amp;"|"&amp;D74&amp;"|"&amp;TEXT(F74,"0"))</f>
        <v/>
      </c>
      <c r="L74" s="18">
        <f>IF(COUNTA(A74:F74)+COUNTA(H74:I74)=0,"",IF(OR(A74="",B74="",C74="",D74="",E74="",F74="",H74="",I74=""),"Revisar: datos incompletos",IF(OR(NOT(ISNUMBER(B74)),NOT(ISNUMBER(C74))),"Revisar: fecha u hora no válida",IF(I74="Anulado","Anulado: sin asignación activa",IF(J74="","Revisar: servicio no parametrizado",IF(OR(NOT(ISNUMBER(F74)),NOT(ISNUMBER(J74))),"Revisar: asiento o capacidad no numérica",IF(F74&gt;J74,"Revisar: asiento supera capacidad",IF(COUNTIFS($K$4:$K$103,K74,$I$4:$I$103,"&lt;&gt;Anulado")&gt;1,"Revisar: asiento duplicado",IF(COUNTIFS($B$4:$B$103,B74,$C$4:$C$103,C74,$D$4:$D$103,D74,$E$4:$E$103,E74,$I$4:$I$103,"&lt;&gt;Anulado")&gt;1,"Revisar: viajero duplicado en tramo","Correcto")))))))))</f>
        <v/>
      </c>
    </row>
    <row r="75" ht="30" customHeight="1">
      <c r="A75" s="14" t="n"/>
      <c r="B75" s="15" t="n"/>
      <c r="C75" s="26" t="n"/>
      <c r="D75" s="14" t="n"/>
      <c r="E75" s="14" t="n"/>
      <c r="F75" s="17" t="n"/>
      <c r="G75" s="21">
        <f>IF(D75="","",IFERROR(VLOOKUP(D75,'Parámetros'!$A$4:$C$103,3,FALSE),""))</f>
        <v/>
      </c>
      <c r="H75" s="14" t="n"/>
      <c r="I75" s="19" t="n"/>
      <c r="J75" s="22">
        <f>IF(D75="","",IFERROR(VLOOKUP(D75,'Parámetros'!$A$4:$C$103,2,FALSE),""))</f>
        <v/>
      </c>
      <c r="K75" s="21">
        <f>IF(OR(D75="",NOT(ISNUMBER(B75)),NOT(ISNUMBER(C75)),NOT(ISNUMBER(F75))),"",TEXT(B75,"yyyymmdd")&amp;"|"&amp;TEXT(C75,"hhmm")&amp;"|"&amp;D75&amp;"|"&amp;TEXT(F75,"0"))</f>
        <v/>
      </c>
      <c r="L75" s="21">
        <f>IF(COUNTA(A75:F75)+COUNTA(H75:I75)=0,"",IF(OR(A75="",B75="",C75="",D75="",E75="",F75="",H75="",I75=""),"Revisar: datos incompletos",IF(OR(NOT(ISNUMBER(B75)),NOT(ISNUMBER(C75))),"Revisar: fecha u hora no válida",IF(I75="Anulado","Anulado: sin asignación activa",IF(J75="","Revisar: servicio no parametrizado",IF(OR(NOT(ISNUMBER(F75)),NOT(ISNUMBER(J75))),"Revisar: asiento o capacidad no numérica",IF(F75&gt;J75,"Revisar: asiento supera capacidad",IF(COUNTIFS($K$4:$K$103,K75,$I$4:$I$103,"&lt;&gt;Anulado")&gt;1,"Revisar: asiento duplicado",IF(COUNTIFS($B$4:$B$103,B75,$C$4:$C$103,C75,$D$4:$D$103,D75,$E$4:$E$103,E75,$I$4:$I$103,"&lt;&gt;Anulado")&gt;1,"Revisar: viajero duplicado en tramo","Correcto")))))))))</f>
        <v/>
      </c>
    </row>
    <row r="76" ht="30" customHeight="1">
      <c r="A76" s="14" t="n"/>
      <c r="B76" s="15" t="n"/>
      <c r="C76" s="26" t="n"/>
      <c r="D76" s="14" t="n"/>
      <c r="E76" s="14" t="n"/>
      <c r="F76" s="17" t="n"/>
      <c r="G76" s="18">
        <f>IF(D76="","",IFERROR(VLOOKUP(D76,'Parámetros'!$A$4:$C$103,3,FALSE),""))</f>
        <v/>
      </c>
      <c r="H76" s="14" t="n"/>
      <c r="I76" s="19" t="n"/>
      <c r="J76" s="20">
        <f>IF(D76="","",IFERROR(VLOOKUP(D76,'Parámetros'!$A$4:$C$103,2,FALSE),""))</f>
        <v/>
      </c>
      <c r="K76" s="18">
        <f>IF(OR(D76="",NOT(ISNUMBER(B76)),NOT(ISNUMBER(C76)),NOT(ISNUMBER(F76))),"",TEXT(B76,"yyyymmdd")&amp;"|"&amp;TEXT(C76,"hhmm")&amp;"|"&amp;D76&amp;"|"&amp;TEXT(F76,"0"))</f>
        <v/>
      </c>
      <c r="L76" s="18">
        <f>IF(COUNTA(A76:F76)+COUNTA(H76:I76)=0,"",IF(OR(A76="",B76="",C76="",D76="",E76="",F76="",H76="",I76=""),"Revisar: datos incompletos",IF(OR(NOT(ISNUMBER(B76)),NOT(ISNUMBER(C76))),"Revisar: fecha u hora no válida",IF(I76="Anulado","Anulado: sin asignación activa",IF(J76="","Revisar: servicio no parametrizado",IF(OR(NOT(ISNUMBER(F76)),NOT(ISNUMBER(J76))),"Revisar: asiento o capacidad no numérica",IF(F76&gt;J76,"Revisar: asiento supera capacidad",IF(COUNTIFS($K$4:$K$103,K76,$I$4:$I$103,"&lt;&gt;Anulado")&gt;1,"Revisar: asiento duplicado",IF(COUNTIFS($B$4:$B$103,B76,$C$4:$C$103,C76,$D$4:$D$103,D76,$E$4:$E$103,E76,$I$4:$I$103,"&lt;&gt;Anulado")&gt;1,"Revisar: viajero duplicado en tramo","Correcto")))))))))</f>
        <v/>
      </c>
    </row>
    <row r="77" ht="30" customHeight="1">
      <c r="A77" s="14" t="n"/>
      <c r="B77" s="15" t="n"/>
      <c r="C77" s="26" t="n"/>
      <c r="D77" s="14" t="n"/>
      <c r="E77" s="14" t="n"/>
      <c r="F77" s="17" t="n"/>
      <c r="G77" s="21">
        <f>IF(D77="","",IFERROR(VLOOKUP(D77,'Parámetros'!$A$4:$C$103,3,FALSE),""))</f>
        <v/>
      </c>
      <c r="H77" s="14" t="n"/>
      <c r="I77" s="19" t="n"/>
      <c r="J77" s="22">
        <f>IF(D77="","",IFERROR(VLOOKUP(D77,'Parámetros'!$A$4:$C$103,2,FALSE),""))</f>
        <v/>
      </c>
      <c r="K77" s="21">
        <f>IF(OR(D77="",NOT(ISNUMBER(B77)),NOT(ISNUMBER(C77)),NOT(ISNUMBER(F77))),"",TEXT(B77,"yyyymmdd")&amp;"|"&amp;TEXT(C77,"hhmm")&amp;"|"&amp;D77&amp;"|"&amp;TEXT(F77,"0"))</f>
        <v/>
      </c>
      <c r="L77" s="21">
        <f>IF(COUNTA(A77:F77)+COUNTA(H77:I77)=0,"",IF(OR(A77="",B77="",C77="",D77="",E77="",F77="",H77="",I77=""),"Revisar: datos incompletos",IF(OR(NOT(ISNUMBER(B77)),NOT(ISNUMBER(C77))),"Revisar: fecha u hora no válida",IF(I77="Anulado","Anulado: sin asignación activa",IF(J77="","Revisar: servicio no parametrizado",IF(OR(NOT(ISNUMBER(F77)),NOT(ISNUMBER(J77))),"Revisar: asiento o capacidad no numérica",IF(F77&gt;J77,"Revisar: asiento supera capacidad",IF(COUNTIFS($K$4:$K$103,K77,$I$4:$I$103,"&lt;&gt;Anulado")&gt;1,"Revisar: asiento duplicado",IF(COUNTIFS($B$4:$B$103,B77,$C$4:$C$103,C77,$D$4:$D$103,D77,$E$4:$E$103,E77,$I$4:$I$103,"&lt;&gt;Anulado")&gt;1,"Revisar: viajero duplicado en tramo","Correcto")))))))))</f>
        <v/>
      </c>
    </row>
    <row r="78" ht="30" customHeight="1">
      <c r="A78" s="14" t="n"/>
      <c r="B78" s="15" t="n"/>
      <c r="C78" s="26" t="n"/>
      <c r="D78" s="14" t="n"/>
      <c r="E78" s="14" t="n"/>
      <c r="F78" s="17" t="n"/>
      <c r="G78" s="18">
        <f>IF(D78="","",IFERROR(VLOOKUP(D78,'Parámetros'!$A$4:$C$103,3,FALSE),""))</f>
        <v/>
      </c>
      <c r="H78" s="14" t="n"/>
      <c r="I78" s="19" t="n"/>
      <c r="J78" s="20">
        <f>IF(D78="","",IFERROR(VLOOKUP(D78,'Parámetros'!$A$4:$C$103,2,FALSE),""))</f>
        <v/>
      </c>
      <c r="K78" s="18">
        <f>IF(OR(D78="",NOT(ISNUMBER(B78)),NOT(ISNUMBER(C78)),NOT(ISNUMBER(F78))),"",TEXT(B78,"yyyymmdd")&amp;"|"&amp;TEXT(C78,"hhmm")&amp;"|"&amp;D78&amp;"|"&amp;TEXT(F78,"0"))</f>
        <v/>
      </c>
      <c r="L78" s="18">
        <f>IF(COUNTA(A78:F78)+COUNTA(H78:I78)=0,"",IF(OR(A78="",B78="",C78="",D78="",E78="",F78="",H78="",I78=""),"Revisar: datos incompletos",IF(OR(NOT(ISNUMBER(B78)),NOT(ISNUMBER(C78))),"Revisar: fecha u hora no válida",IF(I78="Anulado","Anulado: sin asignación activa",IF(J78="","Revisar: servicio no parametrizado",IF(OR(NOT(ISNUMBER(F78)),NOT(ISNUMBER(J78))),"Revisar: asiento o capacidad no numérica",IF(F78&gt;J78,"Revisar: asiento supera capacidad",IF(COUNTIFS($K$4:$K$103,K78,$I$4:$I$103,"&lt;&gt;Anulado")&gt;1,"Revisar: asiento duplicado",IF(COUNTIFS($B$4:$B$103,B78,$C$4:$C$103,C78,$D$4:$D$103,D78,$E$4:$E$103,E78,$I$4:$I$103,"&lt;&gt;Anulado")&gt;1,"Revisar: viajero duplicado en tramo","Correcto")))))))))</f>
        <v/>
      </c>
    </row>
    <row r="79" ht="30" customHeight="1">
      <c r="A79" s="14" t="n"/>
      <c r="B79" s="15" t="n"/>
      <c r="C79" s="26" t="n"/>
      <c r="D79" s="14" t="n"/>
      <c r="E79" s="14" t="n"/>
      <c r="F79" s="17" t="n"/>
      <c r="G79" s="21">
        <f>IF(D79="","",IFERROR(VLOOKUP(D79,'Parámetros'!$A$4:$C$103,3,FALSE),""))</f>
        <v/>
      </c>
      <c r="H79" s="14" t="n"/>
      <c r="I79" s="19" t="n"/>
      <c r="J79" s="22">
        <f>IF(D79="","",IFERROR(VLOOKUP(D79,'Parámetros'!$A$4:$C$103,2,FALSE),""))</f>
        <v/>
      </c>
      <c r="K79" s="21">
        <f>IF(OR(D79="",NOT(ISNUMBER(B79)),NOT(ISNUMBER(C79)),NOT(ISNUMBER(F79))),"",TEXT(B79,"yyyymmdd")&amp;"|"&amp;TEXT(C79,"hhmm")&amp;"|"&amp;D79&amp;"|"&amp;TEXT(F79,"0"))</f>
        <v/>
      </c>
      <c r="L79" s="21">
        <f>IF(COUNTA(A79:F79)+COUNTA(H79:I79)=0,"",IF(OR(A79="",B79="",C79="",D79="",E79="",F79="",H79="",I79=""),"Revisar: datos incompletos",IF(OR(NOT(ISNUMBER(B79)),NOT(ISNUMBER(C79))),"Revisar: fecha u hora no válida",IF(I79="Anulado","Anulado: sin asignación activa",IF(J79="","Revisar: servicio no parametrizado",IF(OR(NOT(ISNUMBER(F79)),NOT(ISNUMBER(J79))),"Revisar: asiento o capacidad no numérica",IF(F79&gt;J79,"Revisar: asiento supera capacidad",IF(COUNTIFS($K$4:$K$103,K79,$I$4:$I$103,"&lt;&gt;Anulado")&gt;1,"Revisar: asiento duplicado",IF(COUNTIFS($B$4:$B$103,B79,$C$4:$C$103,C79,$D$4:$D$103,D79,$E$4:$E$103,E79,$I$4:$I$103,"&lt;&gt;Anulado")&gt;1,"Revisar: viajero duplicado en tramo","Correcto")))))))))</f>
        <v/>
      </c>
    </row>
    <row r="80" ht="30" customHeight="1">
      <c r="A80" s="14" t="n"/>
      <c r="B80" s="15" t="n"/>
      <c r="C80" s="26" t="n"/>
      <c r="D80" s="14" t="n"/>
      <c r="E80" s="14" t="n"/>
      <c r="F80" s="17" t="n"/>
      <c r="G80" s="18">
        <f>IF(D80="","",IFERROR(VLOOKUP(D80,'Parámetros'!$A$4:$C$103,3,FALSE),""))</f>
        <v/>
      </c>
      <c r="H80" s="14" t="n"/>
      <c r="I80" s="19" t="n"/>
      <c r="J80" s="20">
        <f>IF(D80="","",IFERROR(VLOOKUP(D80,'Parámetros'!$A$4:$C$103,2,FALSE),""))</f>
        <v/>
      </c>
      <c r="K80" s="18">
        <f>IF(OR(D80="",NOT(ISNUMBER(B80)),NOT(ISNUMBER(C80)),NOT(ISNUMBER(F80))),"",TEXT(B80,"yyyymmdd")&amp;"|"&amp;TEXT(C80,"hhmm")&amp;"|"&amp;D80&amp;"|"&amp;TEXT(F80,"0"))</f>
        <v/>
      </c>
      <c r="L80" s="18">
        <f>IF(COUNTA(A80:F80)+COUNTA(H80:I80)=0,"",IF(OR(A80="",B80="",C80="",D80="",E80="",F80="",H80="",I80=""),"Revisar: datos incompletos",IF(OR(NOT(ISNUMBER(B80)),NOT(ISNUMBER(C80))),"Revisar: fecha u hora no válida",IF(I80="Anulado","Anulado: sin asignación activa",IF(J80="","Revisar: servicio no parametrizado",IF(OR(NOT(ISNUMBER(F80)),NOT(ISNUMBER(J80))),"Revisar: asiento o capacidad no numérica",IF(F80&gt;J80,"Revisar: asiento supera capacidad",IF(COUNTIFS($K$4:$K$103,K80,$I$4:$I$103,"&lt;&gt;Anulado")&gt;1,"Revisar: asiento duplicado",IF(COUNTIFS($B$4:$B$103,B80,$C$4:$C$103,C80,$D$4:$D$103,D80,$E$4:$E$103,E80,$I$4:$I$103,"&lt;&gt;Anulado")&gt;1,"Revisar: viajero duplicado en tramo","Correcto")))))))))</f>
        <v/>
      </c>
    </row>
    <row r="81" ht="30" customHeight="1">
      <c r="A81" s="14" t="n"/>
      <c r="B81" s="15" t="n"/>
      <c r="C81" s="26" t="n"/>
      <c r="D81" s="14" t="n"/>
      <c r="E81" s="14" t="n"/>
      <c r="F81" s="17" t="n"/>
      <c r="G81" s="21">
        <f>IF(D81="","",IFERROR(VLOOKUP(D81,'Parámetros'!$A$4:$C$103,3,FALSE),""))</f>
        <v/>
      </c>
      <c r="H81" s="14" t="n"/>
      <c r="I81" s="19" t="n"/>
      <c r="J81" s="22">
        <f>IF(D81="","",IFERROR(VLOOKUP(D81,'Parámetros'!$A$4:$C$103,2,FALSE),""))</f>
        <v/>
      </c>
      <c r="K81" s="21">
        <f>IF(OR(D81="",NOT(ISNUMBER(B81)),NOT(ISNUMBER(C81)),NOT(ISNUMBER(F81))),"",TEXT(B81,"yyyymmdd")&amp;"|"&amp;TEXT(C81,"hhmm")&amp;"|"&amp;D81&amp;"|"&amp;TEXT(F81,"0"))</f>
        <v/>
      </c>
      <c r="L81" s="21">
        <f>IF(COUNTA(A81:F81)+COUNTA(H81:I81)=0,"",IF(OR(A81="",B81="",C81="",D81="",E81="",F81="",H81="",I81=""),"Revisar: datos incompletos",IF(OR(NOT(ISNUMBER(B81)),NOT(ISNUMBER(C81))),"Revisar: fecha u hora no válida",IF(I81="Anulado","Anulado: sin asignación activa",IF(J81="","Revisar: servicio no parametrizado",IF(OR(NOT(ISNUMBER(F81)),NOT(ISNUMBER(J81))),"Revisar: asiento o capacidad no numérica",IF(F81&gt;J81,"Revisar: asiento supera capacidad",IF(COUNTIFS($K$4:$K$103,K81,$I$4:$I$103,"&lt;&gt;Anulado")&gt;1,"Revisar: asiento duplicado",IF(COUNTIFS($B$4:$B$103,B81,$C$4:$C$103,C81,$D$4:$D$103,D81,$E$4:$E$103,E81,$I$4:$I$103,"&lt;&gt;Anulado")&gt;1,"Revisar: viajero duplicado en tramo","Correcto")))))))))</f>
        <v/>
      </c>
    </row>
    <row r="82" ht="30" customHeight="1">
      <c r="A82" s="14" t="n"/>
      <c r="B82" s="15" t="n"/>
      <c r="C82" s="26" t="n"/>
      <c r="D82" s="14" t="n"/>
      <c r="E82" s="14" t="n"/>
      <c r="F82" s="17" t="n"/>
      <c r="G82" s="18">
        <f>IF(D82="","",IFERROR(VLOOKUP(D82,'Parámetros'!$A$4:$C$103,3,FALSE),""))</f>
        <v/>
      </c>
      <c r="H82" s="14" t="n"/>
      <c r="I82" s="19" t="n"/>
      <c r="J82" s="20">
        <f>IF(D82="","",IFERROR(VLOOKUP(D82,'Parámetros'!$A$4:$C$103,2,FALSE),""))</f>
        <v/>
      </c>
      <c r="K82" s="18">
        <f>IF(OR(D82="",NOT(ISNUMBER(B82)),NOT(ISNUMBER(C82)),NOT(ISNUMBER(F82))),"",TEXT(B82,"yyyymmdd")&amp;"|"&amp;TEXT(C82,"hhmm")&amp;"|"&amp;D82&amp;"|"&amp;TEXT(F82,"0"))</f>
        <v/>
      </c>
      <c r="L82" s="18">
        <f>IF(COUNTA(A82:F82)+COUNTA(H82:I82)=0,"",IF(OR(A82="",B82="",C82="",D82="",E82="",F82="",H82="",I82=""),"Revisar: datos incompletos",IF(OR(NOT(ISNUMBER(B82)),NOT(ISNUMBER(C82))),"Revisar: fecha u hora no válida",IF(I82="Anulado","Anulado: sin asignación activa",IF(J82="","Revisar: servicio no parametrizado",IF(OR(NOT(ISNUMBER(F82)),NOT(ISNUMBER(J82))),"Revisar: asiento o capacidad no numérica",IF(F82&gt;J82,"Revisar: asiento supera capacidad",IF(COUNTIFS($K$4:$K$103,K82,$I$4:$I$103,"&lt;&gt;Anulado")&gt;1,"Revisar: asiento duplicado",IF(COUNTIFS($B$4:$B$103,B82,$C$4:$C$103,C82,$D$4:$D$103,D82,$E$4:$E$103,E82,$I$4:$I$103,"&lt;&gt;Anulado")&gt;1,"Revisar: viajero duplicado en tramo","Correcto")))))))))</f>
        <v/>
      </c>
    </row>
    <row r="83" ht="30" customHeight="1">
      <c r="A83" s="14" t="n"/>
      <c r="B83" s="15" t="n"/>
      <c r="C83" s="26" t="n"/>
      <c r="D83" s="14" t="n"/>
      <c r="E83" s="14" t="n"/>
      <c r="F83" s="17" t="n"/>
      <c r="G83" s="21">
        <f>IF(D83="","",IFERROR(VLOOKUP(D83,'Parámetros'!$A$4:$C$103,3,FALSE),""))</f>
        <v/>
      </c>
      <c r="H83" s="14" t="n"/>
      <c r="I83" s="19" t="n"/>
      <c r="J83" s="22">
        <f>IF(D83="","",IFERROR(VLOOKUP(D83,'Parámetros'!$A$4:$C$103,2,FALSE),""))</f>
        <v/>
      </c>
      <c r="K83" s="21">
        <f>IF(OR(D83="",NOT(ISNUMBER(B83)),NOT(ISNUMBER(C83)),NOT(ISNUMBER(F83))),"",TEXT(B83,"yyyymmdd")&amp;"|"&amp;TEXT(C83,"hhmm")&amp;"|"&amp;D83&amp;"|"&amp;TEXT(F83,"0"))</f>
        <v/>
      </c>
      <c r="L83" s="21">
        <f>IF(COUNTA(A83:F83)+COUNTA(H83:I83)=0,"",IF(OR(A83="",B83="",C83="",D83="",E83="",F83="",H83="",I83=""),"Revisar: datos incompletos",IF(OR(NOT(ISNUMBER(B83)),NOT(ISNUMBER(C83))),"Revisar: fecha u hora no válida",IF(I83="Anulado","Anulado: sin asignación activa",IF(J83="","Revisar: servicio no parametrizado",IF(OR(NOT(ISNUMBER(F83)),NOT(ISNUMBER(J83))),"Revisar: asiento o capacidad no numérica",IF(F83&gt;J83,"Revisar: asiento supera capacidad",IF(COUNTIFS($K$4:$K$103,K83,$I$4:$I$103,"&lt;&gt;Anulado")&gt;1,"Revisar: asiento duplicado",IF(COUNTIFS($B$4:$B$103,B83,$C$4:$C$103,C83,$D$4:$D$103,D83,$E$4:$E$103,E83,$I$4:$I$103,"&lt;&gt;Anulado")&gt;1,"Revisar: viajero duplicado en tramo","Correcto")))))))))</f>
        <v/>
      </c>
    </row>
    <row r="84" ht="30" customHeight="1">
      <c r="A84" s="14" t="n"/>
      <c r="B84" s="15" t="n"/>
      <c r="C84" s="26" t="n"/>
      <c r="D84" s="14" t="n"/>
      <c r="E84" s="14" t="n"/>
      <c r="F84" s="17" t="n"/>
      <c r="G84" s="18">
        <f>IF(D84="","",IFERROR(VLOOKUP(D84,'Parámetros'!$A$4:$C$103,3,FALSE),""))</f>
        <v/>
      </c>
      <c r="H84" s="14" t="n"/>
      <c r="I84" s="19" t="n"/>
      <c r="J84" s="20">
        <f>IF(D84="","",IFERROR(VLOOKUP(D84,'Parámetros'!$A$4:$C$103,2,FALSE),""))</f>
        <v/>
      </c>
      <c r="K84" s="18">
        <f>IF(OR(D84="",NOT(ISNUMBER(B84)),NOT(ISNUMBER(C84)),NOT(ISNUMBER(F84))),"",TEXT(B84,"yyyymmdd")&amp;"|"&amp;TEXT(C84,"hhmm")&amp;"|"&amp;D84&amp;"|"&amp;TEXT(F84,"0"))</f>
        <v/>
      </c>
      <c r="L84" s="18">
        <f>IF(COUNTA(A84:F84)+COUNTA(H84:I84)=0,"",IF(OR(A84="",B84="",C84="",D84="",E84="",F84="",H84="",I84=""),"Revisar: datos incompletos",IF(OR(NOT(ISNUMBER(B84)),NOT(ISNUMBER(C84))),"Revisar: fecha u hora no válida",IF(I84="Anulado","Anulado: sin asignación activa",IF(J84="","Revisar: servicio no parametrizado",IF(OR(NOT(ISNUMBER(F84)),NOT(ISNUMBER(J84))),"Revisar: asiento o capacidad no numérica",IF(F84&gt;J84,"Revisar: asiento supera capacidad",IF(COUNTIFS($K$4:$K$103,K84,$I$4:$I$103,"&lt;&gt;Anulado")&gt;1,"Revisar: asiento duplicado",IF(COUNTIFS($B$4:$B$103,B84,$C$4:$C$103,C84,$D$4:$D$103,D84,$E$4:$E$103,E84,$I$4:$I$103,"&lt;&gt;Anulado")&gt;1,"Revisar: viajero duplicado en tramo","Correcto")))))))))</f>
        <v/>
      </c>
    </row>
    <row r="85" ht="30" customHeight="1">
      <c r="A85" s="14" t="n"/>
      <c r="B85" s="15" t="n"/>
      <c r="C85" s="26" t="n"/>
      <c r="D85" s="14" t="n"/>
      <c r="E85" s="14" t="n"/>
      <c r="F85" s="17" t="n"/>
      <c r="G85" s="21">
        <f>IF(D85="","",IFERROR(VLOOKUP(D85,'Parámetros'!$A$4:$C$103,3,FALSE),""))</f>
        <v/>
      </c>
      <c r="H85" s="14" t="n"/>
      <c r="I85" s="19" t="n"/>
      <c r="J85" s="22">
        <f>IF(D85="","",IFERROR(VLOOKUP(D85,'Parámetros'!$A$4:$C$103,2,FALSE),""))</f>
        <v/>
      </c>
      <c r="K85" s="21">
        <f>IF(OR(D85="",NOT(ISNUMBER(B85)),NOT(ISNUMBER(C85)),NOT(ISNUMBER(F85))),"",TEXT(B85,"yyyymmdd")&amp;"|"&amp;TEXT(C85,"hhmm")&amp;"|"&amp;D85&amp;"|"&amp;TEXT(F85,"0"))</f>
        <v/>
      </c>
      <c r="L85" s="21">
        <f>IF(COUNTA(A85:F85)+COUNTA(H85:I85)=0,"",IF(OR(A85="",B85="",C85="",D85="",E85="",F85="",H85="",I85=""),"Revisar: datos incompletos",IF(OR(NOT(ISNUMBER(B85)),NOT(ISNUMBER(C85))),"Revisar: fecha u hora no válida",IF(I85="Anulado","Anulado: sin asignación activa",IF(J85="","Revisar: servicio no parametrizado",IF(OR(NOT(ISNUMBER(F85)),NOT(ISNUMBER(J85))),"Revisar: asiento o capacidad no numérica",IF(F85&gt;J85,"Revisar: asiento supera capacidad",IF(COUNTIFS($K$4:$K$103,K85,$I$4:$I$103,"&lt;&gt;Anulado")&gt;1,"Revisar: asiento duplicado",IF(COUNTIFS($B$4:$B$103,B85,$C$4:$C$103,C85,$D$4:$D$103,D85,$E$4:$E$103,E85,$I$4:$I$103,"&lt;&gt;Anulado")&gt;1,"Revisar: viajero duplicado en tramo","Correcto")))))))))</f>
        <v/>
      </c>
    </row>
    <row r="86" ht="30" customHeight="1">
      <c r="A86" s="14" t="n"/>
      <c r="B86" s="15" t="n"/>
      <c r="C86" s="26" t="n"/>
      <c r="D86" s="14" t="n"/>
      <c r="E86" s="14" t="n"/>
      <c r="F86" s="17" t="n"/>
      <c r="G86" s="18">
        <f>IF(D86="","",IFERROR(VLOOKUP(D86,'Parámetros'!$A$4:$C$103,3,FALSE),""))</f>
        <v/>
      </c>
      <c r="H86" s="14" t="n"/>
      <c r="I86" s="19" t="n"/>
      <c r="J86" s="20">
        <f>IF(D86="","",IFERROR(VLOOKUP(D86,'Parámetros'!$A$4:$C$103,2,FALSE),""))</f>
        <v/>
      </c>
      <c r="K86" s="18">
        <f>IF(OR(D86="",NOT(ISNUMBER(B86)),NOT(ISNUMBER(C86)),NOT(ISNUMBER(F86))),"",TEXT(B86,"yyyymmdd")&amp;"|"&amp;TEXT(C86,"hhmm")&amp;"|"&amp;D86&amp;"|"&amp;TEXT(F86,"0"))</f>
        <v/>
      </c>
      <c r="L86" s="18">
        <f>IF(COUNTA(A86:F86)+COUNTA(H86:I86)=0,"",IF(OR(A86="",B86="",C86="",D86="",E86="",F86="",H86="",I86=""),"Revisar: datos incompletos",IF(OR(NOT(ISNUMBER(B86)),NOT(ISNUMBER(C86))),"Revisar: fecha u hora no válida",IF(I86="Anulado","Anulado: sin asignación activa",IF(J86="","Revisar: servicio no parametrizado",IF(OR(NOT(ISNUMBER(F86)),NOT(ISNUMBER(J86))),"Revisar: asiento o capacidad no numérica",IF(F86&gt;J86,"Revisar: asiento supera capacidad",IF(COUNTIFS($K$4:$K$103,K86,$I$4:$I$103,"&lt;&gt;Anulado")&gt;1,"Revisar: asiento duplicado",IF(COUNTIFS($B$4:$B$103,B86,$C$4:$C$103,C86,$D$4:$D$103,D86,$E$4:$E$103,E86,$I$4:$I$103,"&lt;&gt;Anulado")&gt;1,"Revisar: viajero duplicado en tramo","Correcto")))))))))</f>
        <v/>
      </c>
    </row>
    <row r="87" ht="30" customHeight="1">
      <c r="A87" s="14" t="n"/>
      <c r="B87" s="15" t="n"/>
      <c r="C87" s="26" t="n"/>
      <c r="D87" s="14" t="n"/>
      <c r="E87" s="14" t="n"/>
      <c r="F87" s="17" t="n"/>
      <c r="G87" s="21">
        <f>IF(D87="","",IFERROR(VLOOKUP(D87,'Parámetros'!$A$4:$C$103,3,FALSE),""))</f>
        <v/>
      </c>
      <c r="H87" s="14" t="n"/>
      <c r="I87" s="19" t="n"/>
      <c r="J87" s="22">
        <f>IF(D87="","",IFERROR(VLOOKUP(D87,'Parámetros'!$A$4:$C$103,2,FALSE),""))</f>
        <v/>
      </c>
      <c r="K87" s="21">
        <f>IF(OR(D87="",NOT(ISNUMBER(B87)),NOT(ISNUMBER(C87)),NOT(ISNUMBER(F87))),"",TEXT(B87,"yyyymmdd")&amp;"|"&amp;TEXT(C87,"hhmm")&amp;"|"&amp;D87&amp;"|"&amp;TEXT(F87,"0"))</f>
        <v/>
      </c>
      <c r="L87" s="21">
        <f>IF(COUNTA(A87:F87)+COUNTA(H87:I87)=0,"",IF(OR(A87="",B87="",C87="",D87="",E87="",F87="",H87="",I87=""),"Revisar: datos incompletos",IF(OR(NOT(ISNUMBER(B87)),NOT(ISNUMBER(C87))),"Revisar: fecha u hora no válida",IF(I87="Anulado","Anulado: sin asignación activa",IF(J87="","Revisar: servicio no parametrizado",IF(OR(NOT(ISNUMBER(F87)),NOT(ISNUMBER(J87))),"Revisar: asiento o capacidad no numérica",IF(F87&gt;J87,"Revisar: asiento supera capacidad",IF(COUNTIFS($K$4:$K$103,K87,$I$4:$I$103,"&lt;&gt;Anulado")&gt;1,"Revisar: asiento duplicado",IF(COUNTIFS($B$4:$B$103,B87,$C$4:$C$103,C87,$D$4:$D$103,D87,$E$4:$E$103,E87,$I$4:$I$103,"&lt;&gt;Anulado")&gt;1,"Revisar: viajero duplicado en tramo","Correcto")))))))))</f>
        <v/>
      </c>
    </row>
    <row r="88" ht="30" customHeight="1">
      <c r="A88" s="14" t="n"/>
      <c r="B88" s="15" t="n"/>
      <c r="C88" s="26" t="n"/>
      <c r="D88" s="14" t="n"/>
      <c r="E88" s="14" t="n"/>
      <c r="F88" s="17" t="n"/>
      <c r="G88" s="18">
        <f>IF(D88="","",IFERROR(VLOOKUP(D88,'Parámetros'!$A$4:$C$103,3,FALSE),""))</f>
        <v/>
      </c>
      <c r="H88" s="14" t="n"/>
      <c r="I88" s="19" t="n"/>
      <c r="J88" s="20">
        <f>IF(D88="","",IFERROR(VLOOKUP(D88,'Parámetros'!$A$4:$C$103,2,FALSE),""))</f>
        <v/>
      </c>
      <c r="K88" s="18">
        <f>IF(OR(D88="",NOT(ISNUMBER(B88)),NOT(ISNUMBER(C88)),NOT(ISNUMBER(F88))),"",TEXT(B88,"yyyymmdd")&amp;"|"&amp;TEXT(C88,"hhmm")&amp;"|"&amp;D88&amp;"|"&amp;TEXT(F88,"0"))</f>
        <v/>
      </c>
      <c r="L88" s="18">
        <f>IF(COUNTA(A88:F88)+COUNTA(H88:I88)=0,"",IF(OR(A88="",B88="",C88="",D88="",E88="",F88="",H88="",I88=""),"Revisar: datos incompletos",IF(OR(NOT(ISNUMBER(B88)),NOT(ISNUMBER(C88))),"Revisar: fecha u hora no válida",IF(I88="Anulado","Anulado: sin asignación activa",IF(J88="","Revisar: servicio no parametrizado",IF(OR(NOT(ISNUMBER(F88)),NOT(ISNUMBER(J88))),"Revisar: asiento o capacidad no numérica",IF(F88&gt;J88,"Revisar: asiento supera capacidad",IF(COUNTIFS($K$4:$K$103,K88,$I$4:$I$103,"&lt;&gt;Anulado")&gt;1,"Revisar: asiento duplicado",IF(COUNTIFS($B$4:$B$103,B88,$C$4:$C$103,C88,$D$4:$D$103,D88,$E$4:$E$103,E88,$I$4:$I$103,"&lt;&gt;Anulado")&gt;1,"Revisar: viajero duplicado en tramo","Correcto")))))))))</f>
        <v/>
      </c>
    </row>
    <row r="89" ht="30" customHeight="1">
      <c r="A89" s="14" t="n"/>
      <c r="B89" s="15" t="n"/>
      <c r="C89" s="26" t="n"/>
      <c r="D89" s="14" t="n"/>
      <c r="E89" s="14" t="n"/>
      <c r="F89" s="17" t="n"/>
      <c r="G89" s="21">
        <f>IF(D89="","",IFERROR(VLOOKUP(D89,'Parámetros'!$A$4:$C$103,3,FALSE),""))</f>
        <v/>
      </c>
      <c r="H89" s="14" t="n"/>
      <c r="I89" s="19" t="n"/>
      <c r="J89" s="22">
        <f>IF(D89="","",IFERROR(VLOOKUP(D89,'Parámetros'!$A$4:$C$103,2,FALSE),""))</f>
        <v/>
      </c>
      <c r="K89" s="21">
        <f>IF(OR(D89="",NOT(ISNUMBER(B89)),NOT(ISNUMBER(C89)),NOT(ISNUMBER(F89))),"",TEXT(B89,"yyyymmdd")&amp;"|"&amp;TEXT(C89,"hhmm")&amp;"|"&amp;D89&amp;"|"&amp;TEXT(F89,"0"))</f>
        <v/>
      </c>
      <c r="L89" s="21">
        <f>IF(COUNTA(A89:F89)+COUNTA(H89:I89)=0,"",IF(OR(A89="",B89="",C89="",D89="",E89="",F89="",H89="",I89=""),"Revisar: datos incompletos",IF(OR(NOT(ISNUMBER(B89)),NOT(ISNUMBER(C89))),"Revisar: fecha u hora no válida",IF(I89="Anulado","Anulado: sin asignación activa",IF(J89="","Revisar: servicio no parametrizado",IF(OR(NOT(ISNUMBER(F89)),NOT(ISNUMBER(J89))),"Revisar: asiento o capacidad no numérica",IF(F89&gt;J89,"Revisar: asiento supera capacidad",IF(COUNTIFS($K$4:$K$103,K89,$I$4:$I$103,"&lt;&gt;Anulado")&gt;1,"Revisar: asiento duplicado",IF(COUNTIFS($B$4:$B$103,B89,$C$4:$C$103,C89,$D$4:$D$103,D89,$E$4:$E$103,E89,$I$4:$I$103,"&lt;&gt;Anulado")&gt;1,"Revisar: viajero duplicado en tramo","Correcto")))))))))</f>
        <v/>
      </c>
    </row>
    <row r="90" ht="30" customHeight="1">
      <c r="A90" s="14" t="n"/>
      <c r="B90" s="15" t="n"/>
      <c r="C90" s="26" t="n"/>
      <c r="D90" s="14" t="n"/>
      <c r="E90" s="14" t="n"/>
      <c r="F90" s="17" t="n"/>
      <c r="G90" s="18">
        <f>IF(D90="","",IFERROR(VLOOKUP(D90,'Parámetros'!$A$4:$C$103,3,FALSE),""))</f>
        <v/>
      </c>
      <c r="H90" s="14" t="n"/>
      <c r="I90" s="19" t="n"/>
      <c r="J90" s="20">
        <f>IF(D90="","",IFERROR(VLOOKUP(D90,'Parámetros'!$A$4:$C$103,2,FALSE),""))</f>
        <v/>
      </c>
      <c r="K90" s="18">
        <f>IF(OR(D90="",NOT(ISNUMBER(B90)),NOT(ISNUMBER(C90)),NOT(ISNUMBER(F90))),"",TEXT(B90,"yyyymmdd")&amp;"|"&amp;TEXT(C90,"hhmm")&amp;"|"&amp;D90&amp;"|"&amp;TEXT(F90,"0"))</f>
        <v/>
      </c>
      <c r="L90" s="18">
        <f>IF(COUNTA(A90:F90)+COUNTA(H90:I90)=0,"",IF(OR(A90="",B90="",C90="",D90="",E90="",F90="",H90="",I90=""),"Revisar: datos incompletos",IF(OR(NOT(ISNUMBER(B90)),NOT(ISNUMBER(C90))),"Revisar: fecha u hora no válida",IF(I90="Anulado","Anulado: sin asignación activa",IF(J90="","Revisar: servicio no parametrizado",IF(OR(NOT(ISNUMBER(F90)),NOT(ISNUMBER(J90))),"Revisar: asiento o capacidad no numérica",IF(F90&gt;J90,"Revisar: asiento supera capacidad",IF(COUNTIFS($K$4:$K$103,K90,$I$4:$I$103,"&lt;&gt;Anulado")&gt;1,"Revisar: asiento duplicado",IF(COUNTIFS($B$4:$B$103,B90,$C$4:$C$103,C90,$D$4:$D$103,D90,$E$4:$E$103,E90,$I$4:$I$103,"&lt;&gt;Anulado")&gt;1,"Revisar: viajero duplicado en tramo","Correcto")))))))))</f>
        <v/>
      </c>
    </row>
    <row r="91" ht="30" customHeight="1">
      <c r="A91" s="14" t="n"/>
      <c r="B91" s="15" t="n"/>
      <c r="C91" s="26" t="n"/>
      <c r="D91" s="14" t="n"/>
      <c r="E91" s="14" t="n"/>
      <c r="F91" s="17" t="n"/>
      <c r="G91" s="21">
        <f>IF(D91="","",IFERROR(VLOOKUP(D91,'Parámetros'!$A$4:$C$103,3,FALSE),""))</f>
        <v/>
      </c>
      <c r="H91" s="14" t="n"/>
      <c r="I91" s="19" t="n"/>
      <c r="J91" s="22">
        <f>IF(D91="","",IFERROR(VLOOKUP(D91,'Parámetros'!$A$4:$C$103,2,FALSE),""))</f>
        <v/>
      </c>
      <c r="K91" s="21">
        <f>IF(OR(D91="",NOT(ISNUMBER(B91)),NOT(ISNUMBER(C91)),NOT(ISNUMBER(F91))),"",TEXT(B91,"yyyymmdd")&amp;"|"&amp;TEXT(C91,"hhmm")&amp;"|"&amp;D91&amp;"|"&amp;TEXT(F91,"0"))</f>
        <v/>
      </c>
      <c r="L91" s="21">
        <f>IF(COUNTA(A91:F91)+COUNTA(H91:I91)=0,"",IF(OR(A91="",B91="",C91="",D91="",E91="",F91="",H91="",I91=""),"Revisar: datos incompletos",IF(OR(NOT(ISNUMBER(B91)),NOT(ISNUMBER(C91))),"Revisar: fecha u hora no válida",IF(I91="Anulado","Anulado: sin asignación activa",IF(J91="","Revisar: servicio no parametrizado",IF(OR(NOT(ISNUMBER(F91)),NOT(ISNUMBER(J91))),"Revisar: asiento o capacidad no numérica",IF(F91&gt;J91,"Revisar: asiento supera capacidad",IF(COUNTIFS($K$4:$K$103,K91,$I$4:$I$103,"&lt;&gt;Anulado")&gt;1,"Revisar: asiento duplicado",IF(COUNTIFS($B$4:$B$103,B91,$C$4:$C$103,C91,$D$4:$D$103,D91,$E$4:$E$103,E91,$I$4:$I$103,"&lt;&gt;Anulado")&gt;1,"Revisar: viajero duplicado en tramo","Correcto")))))))))</f>
        <v/>
      </c>
    </row>
    <row r="92" ht="30" customHeight="1">
      <c r="A92" s="14" t="n"/>
      <c r="B92" s="15" t="n"/>
      <c r="C92" s="26" t="n"/>
      <c r="D92" s="14" t="n"/>
      <c r="E92" s="14" t="n"/>
      <c r="F92" s="17" t="n"/>
      <c r="G92" s="18">
        <f>IF(D92="","",IFERROR(VLOOKUP(D92,'Parámetros'!$A$4:$C$103,3,FALSE),""))</f>
        <v/>
      </c>
      <c r="H92" s="14" t="n"/>
      <c r="I92" s="19" t="n"/>
      <c r="J92" s="20">
        <f>IF(D92="","",IFERROR(VLOOKUP(D92,'Parámetros'!$A$4:$C$103,2,FALSE),""))</f>
        <v/>
      </c>
      <c r="K92" s="18">
        <f>IF(OR(D92="",NOT(ISNUMBER(B92)),NOT(ISNUMBER(C92)),NOT(ISNUMBER(F92))),"",TEXT(B92,"yyyymmdd")&amp;"|"&amp;TEXT(C92,"hhmm")&amp;"|"&amp;D92&amp;"|"&amp;TEXT(F92,"0"))</f>
        <v/>
      </c>
      <c r="L92" s="18">
        <f>IF(COUNTA(A92:F92)+COUNTA(H92:I92)=0,"",IF(OR(A92="",B92="",C92="",D92="",E92="",F92="",H92="",I92=""),"Revisar: datos incompletos",IF(OR(NOT(ISNUMBER(B92)),NOT(ISNUMBER(C92))),"Revisar: fecha u hora no válida",IF(I92="Anulado","Anulado: sin asignación activa",IF(J92="","Revisar: servicio no parametrizado",IF(OR(NOT(ISNUMBER(F92)),NOT(ISNUMBER(J92))),"Revisar: asiento o capacidad no numérica",IF(F92&gt;J92,"Revisar: asiento supera capacidad",IF(COUNTIFS($K$4:$K$103,K92,$I$4:$I$103,"&lt;&gt;Anulado")&gt;1,"Revisar: asiento duplicado",IF(COUNTIFS($B$4:$B$103,B92,$C$4:$C$103,C92,$D$4:$D$103,D92,$E$4:$E$103,E92,$I$4:$I$103,"&lt;&gt;Anulado")&gt;1,"Revisar: viajero duplicado en tramo","Correcto")))))))))</f>
        <v/>
      </c>
    </row>
    <row r="93" ht="30" customHeight="1">
      <c r="A93" s="14" t="n"/>
      <c r="B93" s="15" t="n"/>
      <c r="C93" s="26" t="n"/>
      <c r="D93" s="14" t="n"/>
      <c r="E93" s="14" t="n"/>
      <c r="F93" s="17" t="n"/>
      <c r="G93" s="21">
        <f>IF(D93="","",IFERROR(VLOOKUP(D93,'Parámetros'!$A$4:$C$103,3,FALSE),""))</f>
        <v/>
      </c>
      <c r="H93" s="14" t="n"/>
      <c r="I93" s="19" t="n"/>
      <c r="J93" s="22">
        <f>IF(D93="","",IFERROR(VLOOKUP(D93,'Parámetros'!$A$4:$C$103,2,FALSE),""))</f>
        <v/>
      </c>
      <c r="K93" s="21">
        <f>IF(OR(D93="",NOT(ISNUMBER(B93)),NOT(ISNUMBER(C93)),NOT(ISNUMBER(F93))),"",TEXT(B93,"yyyymmdd")&amp;"|"&amp;TEXT(C93,"hhmm")&amp;"|"&amp;D93&amp;"|"&amp;TEXT(F93,"0"))</f>
        <v/>
      </c>
      <c r="L93" s="21">
        <f>IF(COUNTA(A93:F93)+COUNTA(H93:I93)=0,"",IF(OR(A93="",B93="",C93="",D93="",E93="",F93="",H93="",I93=""),"Revisar: datos incompletos",IF(OR(NOT(ISNUMBER(B93)),NOT(ISNUMBER(C93))),"Revisar: fecha u hora no válida",IF(I93="Anulado","Anulado: sin asignación activa",IF(J93="","Revisar: servicio no parametrizado",IF(OR(NOT(ISNUMBER(F93)),NOT(ISNUMBER(J93))),"Revisar: asiento o capacidad no numérica",IF(F93&gt;J93,"Revisar: asiento supera capacidad",IF(COUNTIFS($K$4:$K$103,K93,$I$4:$I$103,"&lt;&gt;Anulado")&gt;1,"Revisar: asiento duplicado",IF(COUNTIFS($B$4:$B$103,B93,$C$4:$C$103,C93,$D$4:$D$103,D93,$E$4:$E$103,E93,$I$4:$I$103,"&lt;&gt;Anulado")&gt;1,"Revisar: viajero duplicado en tramo","Correcto")))))))))</f>
        <v/>
      </c>
    </row>
    <row r="94" ht="30" customHeight="1">
      <c r="A94" s="14" t="n"/>
      <c r="B94" s="15" t="n"/>
      <c r="C94" s="26" t="n"/>
      <c r="D94" s="14" t="n"/>
      <c r="E94" s="14" t="n"/>
      <c r="F94" s="17" t="n"/>
      <c r="G94" s="18">
        <f>IF(D94="","",IFERROR(VLOOKUP(D94,'Parámetros'!$A$4:$C$103,3,FALSE),""))</f>
        <v/>
      </c>
      <c r="H94" s="14" t="n"/>
      <c r="I94" s="19" t="n"/>
      <c r="J94" s="20">
        <f>IF(D94="","",IFERROR(VLOOKUP(D94,'Parámetros'!$A$4:$C$103,2,FALSE),""))</f>
        <v/>
      </c>
      <c r="K94" s="18">
        <f>IF(OR(D94="",NOT(ISNUMBER(B94)),NOT(ISNUMBER(C94)),NOT(ISNUMBER(F94))),"",TEXT(B94,"yyyymmdd")&amp;"|"&amp;TEXT(C94,"hhmm")&amp;"|"&amp;D94&amp;"|"&amp;TEXT(F94,"0"))</f>
        <v/>
      </c>
      <c r="L94" s="18">
        <f>IF(COUNTA(A94:F94)+COUNTA(H94:I94)=0,"",IF(OR(A94="",B94="",C94="",D94="",E94="",F94="",H94="",I94=""),"Revisar: datos incompletos",IF(OR(NOT(ISNUMBER(B94)),NOT(ISNUMBER(C94))),"Revisar: fecha u hora no válida",IF(I94="Anulado","Anulado: sin asignación activa",IF(J94="","Revisar: servicio no parametrizado",IF(OR(NOT(ISNUMBER(F94)),NOT(ISNUMBER(J94))),"Revisar: asiento o capacidad no numérica",IF(F94&gt;J94,"Revisar: asiento supera capacidad",IF(COUNTIFS($K$4:$K$103,K94,$I$4:$I$103,"&lt;&gt;Anulado")&gt;1,"Revisar: asiento duplicado",IF(COUNTIFS($B$4:$B$103,B94,$C$4:$C$103,C94,$D$4:$D$103,D94,$E$4:$E$103,E94,$I$4:$I$103,"&lt;&gt;Anulado")&gt;1,"Revisar: viajero duplicado en tramo","Correcto")))))))))</f>
        <v/>
      </c>
    </row>
    <row r="95" ht="30" customHeight="1">
      <c r="A95" s="14" t="n"/>
      <c r="B95" s="15" t="n"/>
      <c r="C95" s="26" t="n"/>
      <c r="D95" s="14" t="n"/>
      <c r="E95" s="14" t="n"/>
      <c r="F95" s="17" t="n"/>
      <c r="G95" s="21">
        <f>IF(D95="","",IFERROR(VLOOKUP(D95,'Parámetros'!$A$4:$C$103,3,FALSE),""))</f>
        <v/>
      </c>
      <c r="H95" s="14" t="n"/>
      <c r="I95" s="19" t="n"/>
      <c r="J95" s="22">
        <f>IF(D95="","",IFERROR(VLOOKUP(D95,'Parámetros'!$A$4:$C$103,2,FALSE),""))</f>
        <v/>
      </c>
      <c r="K95" s="21">
        <f>IF(OR(D95="",NOT(ISNUMBER(B95)),NOT(ISNUMBER(C95)),NOT(ISNUMBER(F95))),"",TEXT(B95,"yyyymmdd")&amp;"|"&amp;TEXT(C95,"hhmm")&amp;"|"&amp;D95&amp;"|"&amp;TEXT(F95,"0"))</f>
        <v/>
      </c>
      <c r="L95" s="21">
        <f>IF(COUNTA(A95:F95)+COUNTA(H95:I95)=0,"",IF(OR(A95="",B95="",C95="",D95="",E95="",F95="",H95="",I95=""),"Revisar: datos incompletos",IF(OR(NOT(ISNUMBER(B95)),NOT(ISNUMBER(C95))),"Revisar: fecha u hora no válida",IF(I95="Anulado","Anulado: sin asignación activa",IF(J95="","Revisar: servicio no parametrizado",IF(OR(NOT(ISNUMBER(F95)),NOT(ISNUMBER(J95))),"Revisar: asiento o capacidad no numérica",IF(F95&gt;J95,"Revisar: asiento supera capacidad",IF(COUNTIFS($K$4:$K$103,K95,$I$4:$I$103,"&lt;&gt;Anulado")&gt;1,"Revisar: asiento duplicado",IF(COUNTIFS($B$4:$B$103,B95,$C$4:$C$103,C95,$D$4:$D$103,D95,$E$4:$E$103,E95,$I$4:$I$103,"&lt;&gt;Anulado")&gt;1,"Revisar: viajero duplicado en tramo","Correcto")))))))))</f>
        <v/>
      </c>
    </row>
    <row r="96" ht="30" customHeight="1">
      <c r="A96" s="14" t="n"/>
      <c r="B96" s="15" t="n"/>
      <c r="C96" s="26" t="n"/>
      <c r="D96" s="14" t="n"/>
      <c r="E96" s="14" t="n"/>
      <c r="F96" s="17" t="n"/>
      <c r="G96" s="18">
        <f>IF(D96="","",IFERROR(VLOOKUP(D96,'Parámetros'!$A$4:$C$103,3,FALSE),""))</f>
        <v/>
      </c>
      <c r="H96" s="14" t="n"/>
      <c r="I96" s="19" t="n"/>
      <c r="J96" s="20">
        <f>IF(D96="","",IFERROR(VLOOKUP(D96,'Parámetros'!$A$4:$C$103,2,FALSE),""))</f>
        <v/>
      </c>
      <c r="K96" s="18">
        <f>IF(OR(D96="",NOT(ISNUMBER(B96)),NOT(ISNUMBER(C96)),NOT(ISNUMBER(F96))),"",TEXT(B96,"yyyymmdd")&amp;"|"&amp;TEXT(C96,"hhmm")&amp;"|"&amp;D96&amp;"|"&amp;TEXT(F96,"0"))</f>
        <v/>
      </c>
      <c r="L96" s="18">
        <f>IF(COUNTA(A96:F96)+COUNTA(H96:I96)=0,"",IF(OR(A96="",B96="",C96="",D96="",E96="",F96="",H96="",I96=""),"Revisar: datos incompletos",IF(OR(NOT(ISNUMBER(B96)),NOT(ISNUMBER(C96))),"Revisar: fecha u hora no válida",IF(I96="Anulado","Anulado: sin asignación activa",IF(J96="","Revisar: servicio no parametrizado",IF(OR(NOT(ISNUMBER(F96)),NOT(ISNUMBER(J96))),"Revisar: asiento o capacidad no numérica",IF(F96&gt;J96,"Revisar: asiento supera capacidad",IF(COUNTIFS($K$4:$K$103,K96,$I$4:$I$103,"&lt;&gt;Anulado")&gt;1,"Revisar: asiento duplicado",IF(COUNTIFS($B$4:$B$103,B96,$C$4:$C$103,C96,$D$4:$D$103,D96,$E$4:$E$103,E96,$I$4:$I$103,"&lt;&gt;Anulado")&gt;1,"Revisar: viajero duplicado en tramo","Correcto")))))))))</f>
        <v/>
      </c>
    </row>
    <row r="97" ht="30" customHeight="1">
      <c r="A97" s="14" t="n"/>
      <c r="B97" s="15" t="n"/>
      <c r="C97" s="26" t="n"/>
      <c r="D97" s="14" t="n"/>
      <c r="E97" s="14" t="n"/>
      <c r="F97" s="17" t="n"/>
      <c r="G97" s="21">
        <f>IF(D97="","",IFERROR(VLOOKUP(D97,'Parámetros'!$A$4:$C$103,3,FALSE),""))</f>
        <v/>
      </c>
      <c r="H97" s="14" t="n"/>
      <c r="I97" s="19" t="n"/>
      <c r="J97" s="22">
        <f>IF(D97="","",IFERROR(VLOOKUP(D97,'Parámetros'!$A$4:$C$103,2,FALSE),""))</f>
        <v/>
      </c>
      <c r="K97" s="21">
        <f>IF(OR(D97="",NOT(ISNUMBER(B97)),NOT(ISNUMBER(C97)),NOT(ISNUMBER(F97))),"",TEXT(B97,"yyyymmdd")&amp;"|"&amp;TEXT(C97,"hhmm")&amp;"|"&amp;D97&amp;"|"&amp;TEXT(F97,"0"))</f>
        <v/>
      </c>
      <c r="L97" s="21">
        <f>IF(COUNTA(A97:F97)+COUNTA(H97:I97)=0,"",IF(OR(A97="",B97="",C97="",D97="",E97="",F97="",H97="",I97=""),"Revisar: datos incompletos",IF(OR(NOT(ISNUMBER(B97)),NOT(ISNUMBER(C97))),"Revisar: fecha u hora no válida",IF(I97="Anulado","Anulado: sin asignación activa",IF(J97="","Revisar: servicio no parametrizado",IF(OR(NOT(ISNUMBER(F97)),NOT(ISNUMBER(J97))),"Revisar: asiento o capacidad no numérica",IF(F97&gt;J97,"Revisar: asiento supera capacidad",IF(COUNTIFS($K$4:$K$103,K97,$I$4:$I$103,"&lt;&gt;Anulado")&gt;1,"Revisar: asiento duplicado",IF(COUNTIFS($B$4:$B$103,B97,$C$4:$C$103,C97,$D$4:$D$103,D97,$E$4:$E$103,E97,$I$4:$I$103,"&lt;&gt;Anulado")&gt;1,"Revisar: viajero duplicado en tramo","Correcto")))))))))</f>
        <v/>
      </c>
    </row>
    <row r="98" ht="30" customHeight="1">
      <c r="A98" s="14" t="n"/>
      <c r="B98" s="15" t="n"/>
      <c r="C98" s="26" t="n"/>
      <c r="D98" s="14" t="n"/>
      <c r="E98" s="14" t="n"/>
      <c r="F98" s="17" t="n"/>
      <c r="G98" s="18">
        <f>IF(D98="","",IFERROR(VLOOKUP(D98,'Parámetros'!$A$4:$C$103,3,FALSE),""))</f>
        <v/>
      </c>
      <c r="H98" s="14" t="n"/>
      <c r="I98" s="19" t="n"/>
      <c r="J98" s="20">
        <f>IF(D98="","",IFERROR(VLOOKUP(D98,'Parámetros'!$A$4:$C$103,2,FALSE),""))</f>
        <v/>
      </c>
      <c r="K98" s="18">
        <f>IF(OR(D98="",NOT(ISNUMBER(B98)),NOT(ISNUMBER(C98)),NOT(ISNUMBER(F98))),"",TEXT(B98,"yyyymmdd")&amp;"|"&amp;TEXT(C98,"hhmm")&amp;"|"&amp;D98&amp;"|"&amp;TEXT(F98,"0"))</f>
        <v/>
      </c>
      <c r="L98" s="18">
        <f>IF(COUNTA(A98:F98)+COUNTA(H98:I98)=0,"",IF(OR(A98="",B98="",C98="",D98="",E98="",F98="",H98="",I98=""),"Revisar: datos incompletos",IF(OR(NOT(ISNUMBER(B98)),NOT(ISNUMBER(C98))),"Revisar: fecha u hora no válida",IF(I98="Anulado","Anulado: sin asignación activa",IF(J98="","Revisar: servicio no parametrizado",IF(OR(NOT(ISNUMBER(F98)),NOT(ISNUMBER(J98))),"Revisar: asiento o capacidad no numérica",IF(F98&gt;J98,"Revisar: asiento supera capacidad",IF(COUNTIFS($K$4:$K$103,K98,$I$4:$I$103,"&lt;&gt;Anulado")&gt;1,"Revisar: asiento duplicado",IF(COUNTIFS($B$4:$B$103,B98,$C$4:$C$103,C98,$D$4:$D$103,D98,$E$4:$E$103,E98,$I$4:$I$103,"&lt;&gt;Anulado")&gt;1,"Revisar: viajero duplicado en tramo","Correcto")))))))))</f>
        <v/>
      </c>
    </row>
    <row r="99" ht="30" customHeight="1">
      <c r="A99" s="14" t="n"/>
      <c r="B99" s="15" t="n"/>
      <c r="C99" s="26" t="n"/>
      <c r="D99" s="14" t="n"/>
      <c r="E99" s="14" t="n"/>
      <c r="F99" s="17" t="n"/>
      <c r="G99" s="21">
        <f>IF(D99="","",IFERROR(VLOOKUP(D99,'Parámetros'!$A$4:$C$103,3,FALSE),""))</f>
        <v/>
      </c>
      <c r="H99" s="14" t="n"/>
      <c r="I99" s="19" t="n"/>
      <c r="J99" s="22">
        <f>IF(D99="","",IFERROR(VLOOKUP(D99,'Parámetros'!$A$4:$C$103,2,FALSE),""))</f>
        <v/>
      </c>
      <c r="K99" s="21">
        <f>IF(OR(D99="",NOT(ISNUMBER(B99)),NOT(ISNUMBER(C99)),NOT(ISNUMBER(F99))),"",TEXT(B99,"yyyymmdd")&amp;"|"&amp;TEXT(C99,"hhmm")&amp;"|"&amp;D99&amp;"|"&amp;TEXT(F99,"0"))</f>
        <v/>
      </c>
      <c r="L99" s="21">
        <f>IF(COUNTA(A99:F99)+COUNTA(H99:I99)=0,"",IF(OR(A99="",B99="",C99="",D99="",E99="",F99="",H99="",I99=""),"Revisar: datos incompletos",IF(OR(NOT(ISNUMBER(B99)),NOT(ISNUMBER(C99))),"Revisar: fecha u hora no válida",IF(I99="Anulado","Anulado: sin asignación activa",IF(J99="","Revisar: servicio no parametrizado",IF(OR(NOT(ISNUMBER(F99)),NOT(ISNUMBER(J99))),"Revisar: asiento o capacidad no numérica",IF(F99&gt;J99,"Revisar: asiento supera capacidad",IF(COUNTIFS($K$4:$K$103,K99,$I$4:$I$103,"&lt;&gt;Anulado")&gt;1,"Revisar: asiento duplicado",IF(COUNTIFS($B$4:$B$103,B99,$C$4:$C$103,C99,$D$4:$D$103,D99,$E$4:$E$103,E99,$I$4:$I$103,"&lt;&gt;Anulado")&gt;1,"Revisar: viajero duplicado en tramo","Correcto")))))))))</f>
        <v/>
      </c>
    </row>
    <row r="100" ht="30" customHeight="1">
      <c r="A100" s="14" t="n"/>
      <c r="B100" s="15" t="n"/>
      <c r="C100" s="26" t="n"/>
      <c r="D100" s="14" t="n"/>
      <c r="E100" s="14" t="n"/>
      <c r="F100" s="17" t="n"/>
      <c r="G100" s="18">
        <f>IF(D100="","",IFERROR(VLOOKUP(D100,'Parámetros'!$A$4:$C$103,3,FALSE),""))</f>
        <v/>
      </c>
      <c r="H100" s="14" t="n"/>
      <c r="I100" s="19" t="n"/>
      <c r="J100" s="20">
        <f>IF(D100="","",IFERROR(VLOOKUP(D100,'Parámetros'!$A$4:$C$103,2,FALSE),""))</f>
        <v/>
      </c>
      <c r="K100" s="18">
        <f>IF(OR(D100="",NOT(ISNUMBER(B100)),NOT(ISNUMBER(C100)),NOT(ISNUMBER(F100))),"",TEXT(B100,"yyyymmdd")&amp;"|"&amp;TEXT(C100,"hhmm")&amp;"|"&amp;D100&amp;"|"&amp;TEXT(F100,"0"))</f>
        <v/>
      </c>
      <c r="L100" s="18">
        <f>IF(COUNTA(A100:F100)+COUNTA(H100:I100)=0,"",IF(OR(A100="",B100="",C100="",D100="",E100="",F100="",H100="",I100=""),"Revisar: datos incompletos",IF(OR(NOT(ISNUMBER(B100)),NOT(ISNUMBER(C100))),"Revisar: fecha u hora no válida",IF(I100="Anulado","Anulado: sin asignación activa",IF(J100="","Revisar: servicio no parametrizado",IF(OR(NOT(ISNUMBER(F100)),NOT(ISNUMBER(J100))),"Revisar: asiento o capacidad no numérica",IF(F100&gt;J100,"Revisar: asiento supera capacidad",IF(COUNTIFS($K$4:$K$103,K100,$I$4:$I$103,"&lt;&gt;Anulado")&gt;1,"Revisar: asiento duplicado",IF(COUNTIFS($B$4:$B$103,B100,$C$4:$C$103,C100,$D$4:$D$103,D100,$E$4:$E$103,E100,$I$4:$I$103,"&lt;&gt;Anulado")&gt;1,"Revisar: viajero duplicado en tramo","Correcto")))))))))</f>
        <v/>
      </c>
    </row>
    <row r="101" ht="30" customHeight="1">
      <c r="A101" s="14" t="n"/>
      <c r="B101" s="15" t="n"/>
      <c r="C101" s="26" t="n"/>
      <c r="D101" s="14" t="n"/>
      <c r="E101" s="14" t="n"/>
      <c r="F101" s="17" t="n"/>
      <c r="G101" s="21">
        <f>IF(D101="","",IFERROR(VLOOKUP(D101,'Parámetros'!$A$4:$C$103,3,FALSE),""))</f>
        <v/>
      </c>
      <c r="H101" s="14" t="n"/>
      <c r="I101" s="19" t="n"/>
      <c r="J101" s="22">
        <f>IF(D101="","",IFERROR(VLOOKUP(D101,'Parámetros'!$A$4:$C$103,2,FALSE),""))</f>
        <v/>
      </c>
      <c r="K101" s="21">
        <f>IF(OR(D101="",NOT(ISNUMBER(B101)),NOT(ISNUMBER(C101)),NOT(ISNUMBER(F101))),"",TEXT(B101,"yyyymmdd")&amp;"|"&amp;TEXT(C101,"hhmm")&amp;"|"&amp;D101&amp;"|"&amp;TEXT(F101,"0"))</f>
        <v/>
      </c>
      <c r="L101" s="21">
        <f>IF(COUNTA(A101:F101)+COUNTA(H101:I101)=0,"",IF(OR(A101="",B101="",C101="",D101="",E101="",F101="",H101="",I101=""),"Revisar: datos incompletos",IF(OR(NOT(ISNUMBER(B101)),NOT(ISNUMBER(C101))),"Revisar: fecha u hora no válida",IF(I101="Anulado","Anulado: sin asignación activa",IF(J101="","Revisar: servicio no parametrizado",IF(OR(NOT(ISNUMBER(F101)),NOT(ISNUMBER(J101))),"Revisar: asiento o capacidad no numérica",IF(F101&gt;J101,"Revisar: asiento supera capacidad",IF(COUNTIFS($K$4:$K$103,K101,$I$4:$I$103,"&lt;&gt;Anulado")&gt;1,"Revisar: asiento duplicado",IF(COUNTIFS($B$4:$B$103,B101,$C$4:$C$103,C101,$D$4:$D$103,D101,$E$4:$E$103,E101,$I$4:$I$103,"&lt;&gt;Anulado")&gt;1,"Revisar: viajero duplicado en tramo","Correcto")))))))))</f>
        <v/>
      </c>
    </row>
    <row r="102" ht="30" customHeight="1">
      <c r="A102" s="14" t="n"/>
      <c r="B102" s="15" t="n"/>
      <c r="C102" s="26" t="n"/>
      <c r="D102" s="14" t="n"/>
      <c r="E102" s="14" t="n"/>
      <c r="F102" s="17" t="n"/>
      <c r="G102" s="18">
        <f>IF(D102="","",IFERROR(VLOOKUP(D102,'Parámetros'!$A$4:$C$103,3,FALSE),""))</f>
        <v/>
      </c>
      <c r="H102" s="14" t="n"/>
      <c r="I102" s="19" t="n"/>
      <c r="J102" s="20">
        <f>IF(D102="","",IFERROR(VLOOKUP(D102,'Parámetros'!$A$4:$C$103,2,FALSE),""))</f>
        <v/>
      </c>
      <c r="K102" s="18">
        <f>IF(OR(D102="",NOT(ISNUMBER(B102)),NOT(ISNUMBER(C102)),NOT(ISNUMBER(F102))),"",TEXT(B102,"yyyymmdd")&amp;"|"&amp;TEXT(C102,"hhmm")&amp;"|"&amp;D102&amp;"|"&amp;TEXT(F102,"0"))</f>
        <v/>
      </c>
      <c r="L102" s="18">
        <f>IF(COUNTA(A102:F102)+COUNTA(H102:I102)=0,"",IF(OR(A102="",B102="",C102="",D102="",E102="",F102="",H102="",I102=""),"Revisar: datos incompletos",IF(OR(NOT(ISNUMBER(B102)),NOT(ISNUMBER(C102))),"Revisar: fecha u hora no válida",IF(I102="Anulado","Anulado: sin asignación activa",IF(J102="","Revisar: servicio no parametrizado",IF(OR(NOT(ISNUMBER(F102)),NOT(ISNUMBER(J102))),"Revisar: asiento o capacidad no numérica",IF(F102&gt;J102,"Revisar: asiento supera capacidad",IF(COUNTIFS($K$4:$K$103,K102,$I$4:$I$103,"&lt;&gt;Anulado")&gt;1,"Revisar: asiento duplicado",IF(COUNTIFS($B$4:$B$103,B102,$C$4:$C$103,C102,$D$4:$D$103,D102,$E$4:$E$103,E102,$I$4:$I$103,"&lt;&gt;Anulado")&gt;1,"Revisar: viajero duplicado en tramo","Correcto")))))))))</f>
        <v/>
      </c>
    </row>
    <row r="103" ht="30" customHeight="1">
      <c r="A103" s="14" t="n"/>
      <c r="B103" s="15" t="n"/>
      <c r="C103" s="26" t="n"/>
      <c r="D103" s="14" t="n"/>
      <c r="E103" s="14" t="n"/>
      <c r="F103" s="17" t="n"/>
      <c r="G103" s="21">
        <f>IF(D103="","",IFERROR(VLOOKUP(D103,'Parámetros'!$A$4:$C$103,3,FALSE),""))</f>
        <v/>
      </c>
      <c r="H103" s="14" t="n"/>
      <c r="I103" s="19" t="n"/>
      <c r="J103" s="22">
        <f>IF(D103="","",IFERROR(VLOOKUP(D103,'Parámetros'!$A$4:$C$103,2,FALSE),""))</f>
        <v/>
      </c>
      <c r="K103" s="21">
        <f>IF(OR(D103="",NOT(ISNUMBER(B103)),NOT(ISNUMBER(C103)),NOT(ISNUMBER(F103))),"",TEXT(B103,"yyyymmdd")&amp;"|"&amp;TEXT(C103,"hhmm")&amp;"|"&amp;D103&amp;"|"&amp;TEXT(F103,"0"))</f>
        <v/>
      </c>
      <c r="L103" s="21">
        <f>IF(COUNTA(A103:F103)+COUNTA(H103:I103)=0,"",IF(OR(A103="",B103="",C103="",D103="",E103="",F103="",H103="",I103=""),"Revisar: datos incompletos",IF(OR(NOT(ISNUMBER(B103)),NOT(ISNUMBER(C103))),"Revisar: fecha u hora no válida",IF(I103="Anulado","Anulado: sin asignación activa",IF(J103="","Revisar: servicio no parametrizado",IF(OR(NOT(ISNUMBER(F103)),NOT(ISNUMBER(J103))),"Revisar: asiento o capacidad no numérica",IF(F103&gt;J103,"Revisar: asiento supera capacidad",IF(COUNTIFS($K$4:$K$103,K103,$I$4:$I$103,"&lt;&gt;Anulado")&gt;1,"Revisar: asiento duplicado",IF(COUNTIFS($B$4:$B$103,B103,$C$4:$C$103,C103,$D$4:$D$103,D103,$E$4:$E$103,E103,$I$4:$I$103,"&lt;&gt;Anulado")&gt;1,"Revisar: viajero duplicado en tramo","Correcto")))))))))</f>
        <v/>
      </c>
    </row>
  </sheetData>
  <autoFilter ref="A3:L103"/>
  <mergeCells count="1">
    <mergeCell ref="A1:L1"/>
  </mergeCells>
  <conditionalFormatting sqref="L4:L103">
    <cfRule type="expression" priority="1" dxfId="1">
      <formula>$L4="Correcto"</formula>
    </cfRule>
    <cfRule type="expression" priority="2" dxfId="0">
      <formula>LEFT($L4,7)="Revisar"</formula>
    </cfRule>
  </conditionalFormatting>
  <conditionalFormatting sqref="F4:F103">
    <cfRule type="expression" priority="3" dxfId="0">
      <formula>AND(ISNUMBER($F4),ISNUMBER($J4),$F4&gt;$J4)</formula>
    </cfRule>
  </conditionalFormatting>
  <dataValidations count="4">
    <dataValidation sqref="B4:B103" showDropDown="0" showInputMessage="1" showErrorMessage="1" allowBlank="0" errorTitle="Fecha fuera del intervalo" error="Comprueba la fecha y los límites editables de la hoja Parámetros." promptTitle="Fecha del servicio" prompt="Introduce una fecha comprendida entre los límites indicados." type="date" errorStyle="stop" operator="between">
      <formula1>=INDIRECT("'Parámetros'!$F$6")</formula1>
      <formula2>=INDIRECT("'Parámetros'!$F$7")</formula2>
    </dataValidation>
    <dataValidation sqref="C4:C103" showDropDown="0" showInputMessage="1" showErrorMessage="1" allowBlank="0" errorTitle="Hora no válida" error="Comprueba la hora de salida y los límites de la hoja Parámetros." promptTitle="Hora de salida" prompt="Introduce la hora de salida del tramo." type="time" errorStyle="stop" operator="between">
      <formula1>=INDIRECT("'Parámetros'!$F$8")</formula1>
      <formula2>=INDIRECT("'Parámetros'!$F$9")</formula2>
    </dataValidation>
    <dataValidation sqref="F4:F103" showDropDown="0" showInputMessage="1" showErrorMessage="1" allowBlank="0" errorTitle="Número de asiento no válido" error="Comprueba el número de asiento y la capacidad parametrizada del servicio." promptTitle="Asiento" prompt="Introduce un número entero dentro de los límites editables." type="whole" errorStyle="stop" operator="between">
      <formula1>=INDIRECT("'Parámetros'!$F$4")</formula1>
      <formula2>=INDIRECT("'Parámetros'!$F$5")</formula2>
    </dataValidation>
    <dataValidation sqref="I4:I103" showDropDown="0" showInputMessage="1" showErrorMessage="1" allowBlank="0" errorTitle="Estado no reconocido" error="Selecciona uno de los estados disponibles en la hoja Parámetros." promptTitle="Estado del registro" prompt="Selecciona un estado de la lista." type="list" errorStyle="stop">
      <formula1>=INDIRECT("'Parámetros'!$H$4:$H$7")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/>
  </sheetPr>
  <dimension ref="A1:H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39" customWidth="1" min="3" max="3"/>
    <col width="3" customWidth="1" min="4" max="4"/>
    <col width="27" customWidth="1" min="5" max="5"/>
    <col width="17" customWidth="1" min="6" max="6"/>
    <col width="3" customWidth="1" min="7" max="7"/>
    <col width="20" customWidth="1" min="8" max="8"/>
  </cols>
  <sheetData>
    <row r="1" ht="30" customHeight="1">
      <c r="A1" s="1" t="inlineStr">
        <is>
          <t>Parámetros editables para la asignación de asientos</t>
        </is>
      </c>
      <c r="B1" s="24" t="n"/>
      <c r="C1" s="24" t="n"/>
      <c r="D1" s="24" t="n"/>
      <c r="E1" s="24" t="n"/>
      <c r="F1" s="24" t="n"/>
      <c r="G1" s="24" t="n"/>
      <c r="H1" s="25" t="n"/>
    </row>
    <row r="2" ht="20" customHeight="1">
      <c r="A2" s="13" t="inlineStr">
        <is>
          <t>Mantén servicios únicos y revisa manualmente cualquier aviso antes de asignar.</t>
        </is>
      </c>
    </row>
    <row r="3" ht="32" customHeight="1">
      <c r="A3" s="2" t="inlineStr">
        <is>
          <t>Servicio / tramo</t>
        </is>
      </c>
      <c r="B3" s="2" t="inlineStr">
        <is>
          <t>Capacidad</t>
        </is>
      </c>
      <c r="C3" s="2" t="inlineStr">
        <is>
          <t>Proveedor de referencia</t>
        </is>
      </c>
      <c r="E3" s="2" t="inlineStr">
        <is>
          <t>Supuesto editable</t>
        </is>
      </c>
      <c r="F3" s="2" t="inlineStr">
        <is>
          <t>Valor</t>
        </is>
      </c>
      <c r="H3" s="2" t="inlineStr">
        <is>
          <t>Estados permitidos</t>
        </is>
      </c>
    </row>
    <row r="4" ht="28" customHeight="1">
      <c r="A4" s="14" t="inlineStr">
        <is>
          <t>Servicio ficticio R01 · Villa Bruma–Puerto Ámbar</t>
        </is>
      </c>
      <c r="B4" s="17" t="n">
        <v>52</v>
      </c>
      <c r="C4" s="14" t="inlineStr">
        <is>
          <t>Autocares Ficticios Brújula, S.L. (empresa ficticia)</t>
        </is>
      </c>
      <c r="E4" s="3" t="inlineStr">
        <is>
          <t>Asiento mínimo permitido</t>
        </is>
      </c>
      <c r="F4" s="17" t="n">
        <v>1</v>
      </c>
      <c r="H4" s="23" t="inlineStr">
        <is>
          <t>Pendiente</t>
        </is>
      </c>
    </row>
    <row r="5" ht="28" customHeight="1">
      <c r="A5" s="14" t="inlineStr">
        <is>
          <t>Servicio ficticio R02 · Puerto Ámbar–Monte Claro</t>
        </is>
      </c>
      <c r="B5" s="17" t="n">
        <v>28</v>
      </c>
      <c r="C5" s="14" t="inlineStr">
        <is>
          <t>Transportes Ficticios Mirador, S.L. (empresa ficticia)</t>
        </is>
      </c>
      <c r="E5" s="5" t="inlineStr">
        <is>
          <t>Límite general de asiento</t>
        </is>
      </c>
      <c r="F5" s="17" t="n">
        <v>80</v>
      </c>
      <c r="H5" s="23" t="inlineStr">
        <is>
          <t>Confirmado</t>
        </is>
      </c>
    </row>
    <row r="6" ht="28" customHeight="1">
      <c r="A6" s="14" t="inlineStr">
        <is>
          <t>Servicio ficticio R03 · Monte Claro–Bahía Nube</t>
        </is>
      </c>
      <c r="B6" s="17" t="n">
        <v>36</v>
      </c>
      <c r="C6" s="14" t="inlineStr">
        <is>
          <t>Rutas Ficticias del Horizonte, S.L. (empresa ficticia)</t>
        </is>
      </c>
      <c r="E6" s="3" t="inlineStr">
        <is>
          <t>Fecha mínima permitida</t>
        </is>
      </c>
      <c r="F6" s="15" t="n">
        <v>46246</v>
      </c>
      <c r="H6" s="23" t="inlineStr">
        <is>
          <t>Revisar</t>
        </is>
      </c>
    </row>
    <row r="7" ht="28" customHeight="1">
      <c r="A7" s="14" t="inlineStr">
        <is>
          <t>Servicio ficticio R04 · Bahía Nube–Villa Bruma</t>
        </is>
      </c>
      <c r="B7" s="17" t="n">
        <v>40</v>
      </c>
      <c r="C7" s="14" t="inlineStr">
        <is>
          <t>Movilidad Ficticia Nube Azul, S.L. (empresa ficticia)</t>
        </is>
      </c>
      <c r="E7" s="5" t="inlineStr">
        <is>
          <t>Fecha máxima permitida</t>
        </is>
      </c>
      <c r="F7" s="15" t="n">
        <v>46641</v>
      </c>
      <c r="H7" s="23" t="inlineStr">
        <is>
          <t>Anulado</t>
        </is>
      </c>
    </row>
    <row r="8" ht="28" customHeight="1">
      <c r="A8" s="14" t="n"/>
      <c r="B8" s="17" t="n"/>
      <c r="C8" s="14" t="n"/>
      <c r="E8" s="3" t="inlineStr">
        <is>
          <t>Hora mínima permitida</t>
        </is>
      </c>
      <c r="F8" s="26" t="n">
        <v>0</v>
      </c>
    </row>
    <row r="9" ht="28" customHeight="1">
      <c r="A9" s="14" t="n"/>
      <c r="B9" s="17" t="n"/>
      <c r="C9" s="14" t="n"/>
      <c r="E9" s="5" t="inlineStr">
        <is>
          <t>Hora máxima permitida</t>
        </is>
      </c>
      <c r="F9" s="26" t="n">
        <v>0.9993055555555556</v>
      </c>
    </row>
    <row r="10" ht="28" customHeight="1">
      <c r="A10" s="14" t="n"/>
      <c r="B10" s="17" t="n"/>
      <c r="C10" s="14" t="n"/>
    </row>
    <row r="11" ht="28" customHeight="1">
      <c r="A11" s="14" t="n"/>
      <c r="B11" s="17" t="n"/>
      <c r="C11" s="14" t="n"/>
    </row>
    <row r="12" ht="28" customHeight="1">
      <c r="A12" s="14" t="n"/>
      <c r="B12" s="17" t="n"/>
      <c r="C12" s="14" t="n"/>
    </row>
    <row r="13" ht="28" customHeight="1">
      <c r="A13" s="14" t="n"/>
      <c r="B13" s="17" t="n"/>
      <c r="C13" s="14" t="n"/>
    </row>
    <row r="14" ht="28" customHeight="1">
      <c r="A14" s="14" t="n"/>
      <c r="B14" s="17" t="n"/>
      <c r="C14" s="14" t="n"/>
    </row>
    <row r="15" ht="28" customHeight="1">
      <c r="A15" s="14" t="n"/>
      <c r="B15" s="17" t="n"/>
      <c r="C15" s="14" t="n"/>
    </row>
    <row r="16" ht="28" customHeight="1">
      <c r="A16" s="14" t="n"/>
      <c r="B16" s="17" t="n"/>
      <c r="C16" s="14" t="n"/>
    </row>
    <row r="17" ht="28" customHeight="1">
      <c r="A17" s="14" t="n"/>
      <c r="B17" s="17" t="n"/>
      <c r="C17" s="14" t="n"/>
    </row>
    <row r="18" ht="28" customHeight="1">
      <c r="A18" s="14" t="n"/>
      <c r="B18" s="17" t="n"/>
      <c r="C18" s="14" t="n"/>
    </row>
    <row r="19" ht="28" customHeight="1">
      <c r="A19" s="14" t="n"/>
      <c r="B19" s="17" t="n"/>
      <c r="C19" s="14" t="n"/>
    </row>
    <row r="20" ht="28" customHeight="1">
      <c r="A20" s="14" t="n"/>
      <c r="B20" s="17" t="n"/>
      <c r="C20" s="14" t="n"/>
    </row>
    <row r="21" ht="28" customHeight="1">
      <c r="A21" s="14" t="n"/>
      <c r="B21" s="17" t="n"/>
      <c r="C21" s="14" t="n"/>
    </row>
    <row r="22" ht="28" customHeight="1">
      <c r="A22" s="14" t="n"/>
      <c r="B22" s="17" t="n"/>
      <c r="C22" s="14" t="n"/>
    </row>
    <row r="23" ht="28" customHeight="1">
      <c r="A23" s="14" t="n"/>
      <c r="B23" s="17" t="n"/>
      <c r="C23" s="14" t="n"/>
    </row>
    <row r="24" ht="28" customHeight="1">
      <c r="A24" s="14" t="n"/>
      <c r="B24" s="17" t="n"/>
      <c r="C24" s="14" t="n"/>
    </row>
    <row r="25" ht="28" customHeight="1">
      <c r="A25" s="14" t="n"/>
      <c r="B25" s="17" t="n"/>
      <c r="C25" s="14" t="n"/>
    </row>
    <row r="26" ht="28" customHeight="1">
      <c r="A26" s="14" t="n"/>
      <c r="B26" s="17" t="n"/>
      <c r="C26" s="14" t="n"/>
    </row>
    <row r="27" ht="28" customHeight="1">
      <c r="A27" s="14" t="n"/>
      <c r="B27" s="17" t="n"/>
      <c r="C27" s="14" t="n"/>
    </row>
    <row r="28" ht="28" customHeight="1">
      <c r="A28" s="14" t="n"/>
      <c r="B28" s="17" t="n"/>
      <c r="C28" s="14" t="n"/>
    </row>
    <row r="29" ht="28" customHeight="1">
      <c r="A29" s="14" t="n"/>
      <c r="B29" s="17" t="n"/>
      <c r="C29" s="14" t="n"/>
    </row>
    <row r="30" ht="28" customHeight="1">
      <c r="A30" s="14" t="n"/>
      <c r="B30" s="17" t="n"/>
      <c r="C30" s="14" t="n"/>
    </row>
    <row r="31" ht="28" customHeight="1">
      <c r="A31" s="14" t="n"/>
      <c r="B31" s="17" t="n"/>
      <c r="C31" s="14" t="n"/>
    </row>
    <row r="32" ht="28" customHeight="1">
      <c r="A32" s="14" t="n"/>
      <c r="B32" s="17" t="n"/>
      <c r="C32" s="14" t="n"/>
    </row>
    <row r="33" ht="28" customHeight="1">
      <c r="A33" s="14" t="n"/>
      <c r="B33" s="17" t="n"/>
      <c r="C33" s="14" t="n"/>
    </row>
    <row r="34" ht="28" customHeight="1">
      <c r="A34" s="14" t="n"/>
      <c r="B34" s="17" t="n"/>
      <c r="C34" s="14" t="n"/>
    </row>
    <row r="35" ht="28" customHeight="1">
      <c r="A35" s="14" t="n"/>
      <c r="B35" s="17" t="n"/>
      <c r="C35" s="14" t="n"/>
    </row>
    <row r="36" ht="28" customHeight="1">
      <c r="A36" s="14" t="n"/>
      <c r="B36" s="17" t="n"/>
      <c r="C36" s="14" t="n"/>
    </row>
    <row r="37" ht="28" customHeight="1">
      <c r="A37" s="14" t="n"/>
      <c r="B37" s="17" t="n"/>
      <c r="C37" s="14" t="n"/>
    </row>
    <row r="38" ht="28" customHeight="1">
      <c r="A38" s="14" t="n"/>
      <c r="B38" s="17" t="n"/>
      <c r="C38" s="14" t="n"/>
    </row>
    <row r="39" ht="28" customHeight="1">
      <c r="A39" s="14" t="n"/>
      <c r="B39" s="17" t="n"/>
      <c r="C39" s="14" t="n"/>
    </row>
    <row r="40" ht="28" customHeight="1">
      <c r="A40" s="14" t="n"/>
      <c r="B40" s="17" t="n"/>
      <c r="C40" s="14" t="n"/>
    </row>
    <row r="41" ht="28" customHeight="1">
      <c r="A41" s="14" t="n"/>
      <c r="B41" s="17" t="n"/>
      <c r="C41" s="14" t="n"/>
    </row>
    <row r="42" ht="28" customHeight="1">
      <c r="A42" s="14" t="n"/>
      <c r="B42" s="17" t="n"/>
      <c r="C42" s="14" t="n"/>
    </row>
    <row r="43" ht="28" customHeight="1">
      <c r="A43" s="14" t="n"/>
      <c r="B43" s="17" t="n"/>
      <c r="C43" s="14" t="n"/>
    </row>
    <row r="44" ht="28" customHeight="1">
      <c r="A44" s="14" t="n"/>
      <c r="B44" s="17" t="n"/>
      <c r="C44" s="14" t="n"/>
    </row>
    <row r="45" ht="28" customHeight="1">
      <c r="A45" s="14" t="n"/>
      <c r="B45" s="17" t="n"/>
      <c r="C45" s="14" t="n"/>
    </row>
    <row r="46" ht="28" customHeight="1">
      <c r="A46" s="14" t="n"/>
      <c r="B46" s="17" t="n"/>
      <c r="C46" s="14" t="n"/>
    </row>
    <row r="47" ht="28" customHeight="1">
      <c r="A47" s="14" t="n"/>
      <c r="B47" s="17" t="n"/>
      <c r="C47" s="14" t="n"/>
    </row>
    <row r="48" ht="28" customHeight="1">
      <c r="A48" s="14" t="n"/>
      <c r="B48" s="17" t="n"/>
      <c r="C48" s="14" t="n"/>
    </row>
    <row r="49" ht="28" customHeight="1">
      <c r="A49" s="14" t="n"/>
      <c r="B49" s="17" t="n"/>
      <c r="C49" s="14" t="n"/>
    </row>
    <row r="50" ht="28" customHeight="1">
      <c r="A50" s="14" t="n"/>
      <c r="B50" s="17" t="n"/>
      <c r="C50" s="14" t="n"/>
    </row>
    <row r="51" ht="28" customHeight="1">
      <c r="A51" s="14" t="n"/>
      <c r="B51" s="17" t="n"/>
      <c r="C51" s="14" t="n"/>
    </row>
    <row r="52" ht="28" customHeight="1">
      <c r="A52" s="14" t="n"/>
      <c r="B52" s="17" t="n"/>
      <c r="C52" s="14" t="n"/>
    </row>
    <row r="53" ht="28" customHeight="1">
      <c r="A53" s="14" t="n"/>
      <c r="B53" s="17" t="n"/>
      <c r="C53" s="14" t="n"/>
    </row>
    <row r="54" ht="28" customHeight="1">
      <c r="A54" s="14" t="n"/>
      <c r="B54" s="17" t="n"/>
      <c r="C54" s="14" t="n"/>
    </row>
    <row r="55" ht="28" customHeight="1">
      <c r="A55" s="14" t="n"/>
      <c r="B55" s="17" t="n"/>
      <c r="C55" s="14" t="n"/>
    </row>
    <row r="56" ht="28" customHeight="1">
      <c r="A56" s="14" t="n"/>
      <c r="B56" s="17" t="n"/>
      <c r="C56" s="14" t="n"/>
    </row>
    <row r="57" ht="28" customHeight="1">
      <c r="A57" s="14" t="n"/>
      <c r="B57" s="17" t="n"/>
      <c r="C57" s="14" t="n"/>
    </row>
    <row r="58" ht="28" customHeight="1">
      <c r="A58" s="14" t="n"/>
      <c r="B58" s="17" t="n"/>
      <c r="C58" s="14" t="n"/>
    </row>
    <row r="59" ht="28" customHeight="1">
      <c r="A59" s="14" t="n"/>
      <c r="B59" s="17" t="n"/>
      <c r="C59" s="14" t="n"/>
    </row>
    <row r="60" ht="28" customHeight="1">
      <c r="A60" s="14" t="n"/>
      <c r="B60" s="17" t="n"/>
      <c r="C60" s="14" t="n"/>
    </row>
    <row r="61" ht="28" customHeight="1">
      <c r="A61" s="14" t="n"/>
      <c r="B61" s="17" t="n"/>
      <c r="C61" s="14" t="n"/>
    </row>
    <row r="62" ht="28" customHeight="1">
      <c r="A62" s="14" t="n"/>
      <c r="B62" s="17" t="n"/>
      <c r="C62" s="14" t="n"/>
    </row>
    <row r="63" ht="28" customHeight="1">
      <c r="A63" s="14" t="n"/>
      <c r="B63" s="17" t="n"/>
      <c r="C63" s="14" t="n"/>
    </row>
    <row r="64" ht="28" customHeight="1">
      <c r="A64" s="14" t="n"/>
      <c r="B64" s="17" t="n"/>
      <c r="C64" s="14" t="n"/>
    </row>
    <row r="65" ht="28" customHeight="1">
      <c r="A65" s="14" t="n"/>
      <c r="B65" s="17" t="n"/>
      <c r="C65" s="14" t="n"/>
    </row>
    <row r="66" ht="28" customHeight="1">
      <c r="A66" s="14" t="n"/>
      <c r="B66" s="17" t="n"/>
      <c r="C66" s="14" t="n"/>
    </row>
    <row r="67" ht="28" customHeight="1">
      <c r="A67" s="14" t="n"/>
      <c r="B67" s="17" t="n"/>
      <c r="C67" s="14" t="n"/>
    </row>
    <row r="68" ht="28" customHeight="1">
      <c r="A68" s="14" t="n"/>
      <c r="B68" s="17" t="n"/>
      <c r="C68" s="14" t="n"/>
    </row>
    <row r="69" ht="28" customHeight="1">
      <c r="A69" s="14" t="n"/>
      <c r="B69" s="17" t="n"/>
      <c r="C69" s="14" t="n"/>
    </row>
    <row r="70" ht="28" customHeight="1">
      <c r="A70" s="14" t="n"/>
      <c r="B70" s="17" t="n"/>
      <c r="C70" s="14" t="n"/>
    </row>
    <row r="71" ht="28" customHeight="1">
      <c r="A71" s="14" t="n"/>
      <c r="B71" s="17" t="n"/>
      <c r="C71" s="14" t="n"/>
    </row>
    <row r="72" ht="28" customHeight="1">
      <c r="A72" s="14" t="n"/>
      <c r="B72" s="17" t="n"/>
      <c r="C72" s="14" t="n"/>
    </row>
    <row r="73" ht="28" customHeight="1">
      <c r="A73" s="14" t="n"/>
      <c r="B73" s="17" t="n"/>
      <c r="C73" s="14" t="n"/>
    </row>
    <row r="74" ht="28" customHeight="1">
      <c r="A74" s="14" t="n"/>
      <c r="B74" s="17" t="n"/>
      <c r="C74" s="14" t="n"/>
    </row>
    <row r="75" ht="28" customHeight="1">
      <c r="A75" s="14" t="n"/>
      <c r="B75" s="17" t="n"/>
      <c r="C75" s="14" t="n"/>
    </row>
    <row r="76" ht="28" customHeight="1">
      <c r="A76" s="14" t="n"/>
      <c r="B76" s="17" t="n"/>
      <c r="C76" s="14" t="n"/>
    </row>
    <row r="77" ht="28" customHeight="1">
      <c r="A77" s="14" t="n"/>
      <c r="B77" s="17" t="n"/>
      <c r="C77" s="14" t="n"/>
    </row>
    <row r="78" ht="28" customHeight="1">
      <c r="A78" s="14" t="n"/>
      <c r="B78" s="17" t="n"/>
      <c r="C78" s="14" t="n"/>
    </row>
    <row r="79" ht="28" customHeight="1">
      <c r="A79" s="14" t="n"/>
      <c r="B79" s="17" t="n"/>
      <c r="C79" s="14" t="n"/>
    </row>
    <row r="80" ht="28" customHeight="1">
      <c r="A80" s="14" t="n"/>
      <c r="B80" s="17" t="n"/>
      <c r="C80" s="14" t="n"/>
    </row>
    <row r="81" ht="28" customHeight="1">
      <c r="A81" s="14" t="n"/>
      <c r="B81" s="17" t="n"/>
      <c r="C81" s="14" t="n"/>
    </row>
    <row r="82" ht="28" customHeight="1">
      <c r="A82" s="14" t="n"/>
      <c r="B82" s="17" t="n"/>
      <c r="C82" s="14" t="n"/>
    </row>
    <row r="83" ht="28" customHeight="1">
      <c r="A83" s="14" t="n"/>
      <c r="B83" s="17" t="n"/>
      <c r="C83" s="14" t="n"/>
    </row>
    <row r="84" ht="28" customHeight="1">
      <c r="A84" s="14" t="n"/>
      <c r="B84" s="17" t="n"/>
      <c r="C84" s="14" t="n"/>
    </row>
    <row r="85" ht="28" customHeight="1">
      <c r="A85" s="14" t="n"/>
      <c r="B85" s="17" t="n"/>
      <c r="C85" s="14" t="n"/>
    </row>
    <row r="86" ht="28" customHeight="1">
      <c r="A86" s="14" t="n"/>
      <c r="B86" s="17" t="n"/>
      <c r="C86" s="14" t="n"/>
    </row>
    <row r="87" ht="28" customHeight="1">
      <c r="A87" s="14" t="n"/>
      <c r="B87" s="17" t="n"/>
      <c r="C87" s="14" t="n"/>
    </row>
    <row r="88" ht="28" customHeight="1">
      <c r="A88" s="14" t="n"/>
      <c r="B88" s="17" t="n"/>
      <c r="C88" s="14" t="n"/>
    </row>
    <row r="89" ht="28" customHeight="1">
      <c r="A89" s="14" t="n"/>
      <c r="B89" s="17" t="n"/>
      <c r="C89" s="14" t="n"/>
    </row>
    <row r="90" ht="28" customHeight="1">
      <c r="A90" s="14" t="n"/>
      <c r="B90" s="17" t="n"/>
      <c r="C90" s="14" t="n"/>
    </row>
    <row r="91" ht="28" customHeight="1">
      <c r="A91" s="14" t="n"/>
      <c r="B91" s="17" t="n"/>
      <c r="C91" s="14" t="n"/>
    </row>
    <row r="92" ht="28" customHeight="1">
      <c r="A92" s="14" t="n"/>
      <c r="B92" s="17" t="n"/>
      <c r="C92" s="14" t="n"/>
    </row>
    <row r="93" ht="28" customHeight="1">
      <c r="A93" s="14" t="n"/>
      <c r="B93" s="17" t="n"/>
      <c r="C93" s="14" t="n"/>
    </row>
    <row r="94" ht="28" customHeight="1">
      <c r="A94" s="14" t="n"/>
      <c r="B94" s="17" t="n"/>
      <c r="C94" s="14" t="n"/>
    </row>
    <row r="95" ht="28" customHeight="1">
      <c r="A95" s="14" t="n"/>
      <c r="B95" s="17" t="n"/>
      <c r="C95" s="14" t="n"/>
    </row>
    <row r="96" ht="28" customHeight="1">
      <c r="A96" s="14" t="n"/>
      <c r="B96" s="17" t="n"/>
      <c r="C96" s="14" t="n"/>
    </row>
    <row r="97" ht="28" customHeight="1">
      <c r="A97" s="14" t="n"/>
      <c r="B97" s="17" t="n"/>
      <c r="C97" s="14" t="n"/>
    </row>
    <row r="98" ht="28" customHeight="1">
      <c r="A98" s="14" t="n"/>
      <c r="B98" s="17" t="n"/>
      <c r="C98" s="14" t="n"/>
    </row>
    <row r="99" ht="28" customHeight="1">
      <c r="A99" s="14" t="n"/>
      <c r="B99" s="17" t="n"/>
      <c r="C99" s="14" t="n"/>
    </row>
    <row r="100" ht="28" customHeight="1">
      <c r="A100" s="14" t="n"/>
      <c r="B100" s="17" t="n"/>
      <c r="C100" s="14" t="n"/>
    </row>
    <row r="101" ht="28" customHeight="1">
      <c r="A101" s="14" t="n"/>
      <c r="B101" s="17" t="n"/>
      <c r="C101" s="14" t="n"/>
    </row>
    <row r="102" ht="28" customHeight="1">
      <c r="A102" s="14" t="n"/>
      <c r="B102" s="17" t="n"/>
      <c r="C102" s="14" t="n"/>
    </row>
    <row r="103" ht="28" customHeight="1">
      <c r="A103" s="14" t="n"/>
      <c r="B103" s="17" t="n"/>
      <c r="C103" s="14" t="n"/>
    </row>
  </sheetData>
  <autoFilter ref="A3:C103"/>
  <mergeCells count="1">
    <mergeCell ref="A1:H1"/>
  </mergeCells>
  <conditionalFormatting sqref="A4:A103">
    <cfRule type="expression" priority="1" dxfId="0">
      <formula>AND($A4&lt;&gt;"",COUNTIF($A$4:$A$103,$A4)&gt;1)</formula>
    </cfRule>
  </conditionalFormatting>
  <dataValidations count="1">
    <dataValidation sqref="B4:B103" showDropDown="0" showInputMessage="1" showErrorMessage="1" allowBlank="0" errorTitle="Capacidad no válida" error="Comprueba que la capacidad sea un número entero dentro de los límites indicados." promptTitle="Capacidad del servicio" prompt="Introduce el número total de asientos disponibles." type="whole" errorStyle="stop" operator="between">
      <formula1>$F$4</formula1>
      <formula2>$F$5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Viajes</dc:creator>
  <dc:title xmlns:dc="http://purl.org/dc/elements/1.1/">Asignación de asientos de autocar</dc:title>
  <dc:description xmlns:dc="http://purl.org/dc/elements/1.1/">Libro operativo con datos de ejemplo inequívocamente ficticios.</dc:description>
  <dc:subject xmlns:dc="http://purl.org/dc/elements/1.1/">Distribución operativa de asientos por viajero y tramo</dc:subject>
  <dcterms:created xmlns:dcterms="http://purl.org/dc/terms/" xmlns:xsi="http://www.w3.org/2001/XMLSchema-instance" xsi:type="dcterms:W3CDTF">2026-09-11T10:14:56Z</dcterms:created>
  <dcterms:modified xmlns:dcterms="http://purl.org/dc/terms/" xmlns:xsi="http://www.w3.org/2001/XMLSchema-instance" xsi:type="dcterms:W3CDTF">2026-09-11T10:14:57+00:00Z</dcterms:modified>
</cp:coreProperties>
</file>